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480" activeTab="0"/>
  </bookViews>
  <sheets>
    <sheet name="vodovod Partizanska" sheetId="1" r:id="rId1"/>
  </sheets>
  <definedNames>
    <definedName name="_xlnm.Print_Area" localSheetId="0">'vodovod Partizanska'!$A$1:$I$126</definedName>
    <definedName name="_xlnm.Print_Titles" localSheetId="0">'vodovod Partizanska'!$12:$12</definedName>
  </definedNames>
  <calcPr fullCalcOnLoad="1"/>
</workbook>
</file>

<file path=xl/sharedStrings.xml><?xml version="1.0" encoding="utf-8"?>
<sst xmlns="http://schemas.openxmlformats.org/spreadsheetml/2006/main" count="167" uniqueCount="110">
  <si>
    <t>št.</t>
  </si>
  <si>
    <t>Opis</t>
  </si>
  <si>
    <t>količina</t>
  </si>
  <si>
    <t>EM</t>
  </si>
  <si>
    <t>cena/kos brez DDV</t>
  </si>
  <si>
    <t>vrednost brez DDV</t>
  </si>
  <si>
    <t>vrednost z DDV</t>
  </si>
  <si>
    <t>kompl</t>
  </si>
  <si>
    <t>3.</t>
  </si>
  <si>
    <t xml:space="preserve">I. </t>
  </si>
  <si>
    <t>I.</t>
  </si>
  <si>
    <t>1.</t>
  </si>
  <si>
    <t>2.</t>
  </si>
  <si>
    <t>4.</t>
  </si>
  <si>
    <t>5.</t>
  </si>
  <si>
    <t>6.</t>
  </si>
  <si>
    <t>7.</t>
  </si>
  <si>
    <t>Žig:</t>
  </si>
  <si>
    <t>Ponudnik:</t>
  </si>
  <si>
    <t>Podpis:</t>
  </si>
  <si>
    <t>Datum:</t>
  </si>
  <si>
    <t>8.</t>
  </si>
  <si>
    <t>9.</t>
  </si>
  <si>
    <t>10.</t>
  </si>
  <si>
    <t>11.</t>
  </si>
  <si>
    <t>12.</t>
  </si>
  <si>
    <t>13.</t>
  </si>
  <si>
    <t>14.</t>
  </si>
  <si>
    <t>S K U P A J:</t>
  </si>
  <si>
    <t>%</t>
  </si>
  <si>
    <t>15.</t>
  </si>
  <si>
    <t>16.</t>
  </si>
  <si>
    <t>REKAPITULACIJA STROJNIH INSTALACIJ</t>
  </si>
  <si>
    <t>Odg. projektant strojnih instalacij in strojne opreme: 
                Oliver Černe u.d.i.s.</t>
  </si>
  <si>
    <t>STROJNE INSTALACIJE IN STROJNA OPREMA
PREDRAČUN ŠT._____________</t>
  </si>
  <si>
    <t>m'</t>
  </si>
  <si>
    <t>19.</t>
  </si>
  <si>
    <t>17.</t>
  </si>
  <si>
    <t>18.</t>
  </si>
  <si>
    <t>kos</t>
  </si>
  <si>
    <t xml:space="preserve">II. </t>
  </si>
  <si>
    <r>
      <t>m</t>
    </r>
    <r>
      <rPr>
        <vertAlign val="superscript"/>
        <sz val="11"/>
        <rFont val="Arial"/>
        <family val="2"/>
      </rPr>
      <t>3</t>
    </r>
  </si>
  <si>
    <t>DN100</t>
  </si>
  <si>
    <t>d/s=63/5,8</t>
  </si>
  <si>
    <t>Dobava in montaža:
fazonski kos iz nodularne litine v skladu z EN 545:2002, z zunanjo in notranjo epoksi zaščito min. debeline 70 mikronov, z odgovarjajočimi tesnili v skladu z EN 681-1. Prirobnični fazonski kosi standardne izvedbe morajo imeti vrtljivo prirobnico, obojčni fazonski kosi morajo imeti STD, STD Ve ali UNI Ve spoj. Prirobnična tesnila morajo biti iz EPDM elastomerne gume s kovinsko ojačitvijo.</t>
  </si>
  <si>
    <t>MMA DN100</t>
  </si>
  <si>
    <t>EU DN100</t>
  </si>
  <si>
    <t xml:space="preserve">III. </t>
  </si>
  <si>
    <t xml:space="preserve">IV. </t>
  </si>
  <si>
    <t>IV.</t>
  </si>
  <si>
    <t>PREDDELA</t>
  </si>
  <si>
    <t>ZEMELJSKA DELA</t>
  </si>
  <si>
    <t>ur</t>
  </si>
  <si>
    <t>Zakoličba osi cevovoda ter določitev nivoja za merjenje   
globine izkopa in polaganje cevovoda, z zavarovanjem osi, oznako horizontalnih in vertikalnih lomov, oznako vozlišč, odcepov in zakoličba mesta prevezave na obstoječ vodovod ter postavitev prečnih profilov iz desk s potrebnimi višinami.</t>
  </si>
  <si>
    <t>Nabava in dobava 2x sejanega peska frakcije 0.02-8mm in izdelava nasipa za izravnavo dna jarka debeline 10 cm s planiranjem in utrjevanjem do 95% trdnosti po Proctorjevem postopku ter izdelavo nasipa nad položeno cevjo (15 cm nad temenom cevi) z utrjujevanjem po standardnem Proktorjevem postopku do 90% trdnosti. Obsip cevi je treba skrbno utrditi, da bo preprečeno poznejše posedaje terena nad izkopom.
Paziti je potrebno, da se cev ne premakne iz ležišča.</t>
  </si>
  <si>
    <r>
      <t>Izkop jarka v terenu III.ktg. za potrebe postavitve nadtalnega hidranta (cca 2m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/kos, ročno 20%, strojno 80%) z odmetavanjem izkopanega materiala ob robu gradbene jame. Obsip hidranta z gramoznim materialom frakcije 8 - 16 mm, vključno z nabavo zasipnega materiala, cca. 1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/kos. Obsip obvit s polipropilensko polstjo. Ureditev okolice v prvotno stanje.</t>
    </r>
  </si>
  <si>
    <t>Zaščita z vodovodom tangiranih podzemnih komunalnih vodov, po navodilu pooblaščenega predstavnika upravljalca tangiranega voda, ki mora pravilno izvedbo pisno potrditi z vpisom v gradbeni dnevnik, ocena - obračun po dejanskih prečkanjih.</t>
  </si>
  <si>
    <t>PREDDELA SKUPAJ</t>
  </si>
  <si>
    <t>ZEMELJSKA DELA SKUPAJ</t>
  </si>
  <si>
    <t>MONTAŽNA DELA</t>
  </si>
  <si>
    <t xml:space="preserve">V. </t>
  </si>
  <si>
    <t>ZAKLJUČNA DELA</t>
  </si>
  <si>
    <t>Dobava in vgradnja AB podložnih plošč (40 x 40 x 8 cm) pod  LŽ cestne kape na vgrajenih zasunih in zračnikih vodovoda, s prilagoditvijo kap končni niveleti terena.</t>
  </si>
  <si>
    <t>FF DN100/900</t>
  </si>
  <si>
    <t>T kos DN100/DN50</t>
  </si>
  <si>
    <t>Q DN100</t>
  </si>
  <si>
    <t>Javno obveščanje potrošnikov (na krajevno običajen način) o začasnih prekinitvah dobave vode, v času izvedbe provizorijev in prevezav na novozgrajeno omrežje - za vse gradbene odseke.
Ocena stroškov (ur).</t>
  </si>
  <si>
    <t>Dobava in montaža:
polietilenska cev visoke gostote d/s=63/5,8 iz materiala PE100 po SIST ISO 4427 in SIST EN12201, vključno zobate prirobnice, tlačni razred NP 10 (SDR11) za začasne prevezave, komplet s spojnim in tesnilnim materialom..</t>
  </si>
  <si>
    <t>DN50</t>
  </si>
  <si>
    <t>Dobava in montaža:
avtomatski zračni izpustno/sesalni ventil za trajni stik s pitno vodo pri dovoljeni obratovalni temperaturi do 50ºC, za odvajanje zraka cevovodnega sistema in dovajanje zraka, velikost DN50, tlačni razred PN16, s prirobničnimi priključki po DIN 2501, telo in pokrov sta iz nodularne litine znotraj premazani z epoksi barvo, plastični plovec. Zapiralni stožec, notranji dodatki/pripomočki, vijaki in podložke so iz nerjavnega jekla, tesnilo iz EPDM gume. Skupaj s tesnilnim in montažnim materialom.  Vgradnja v jašek.</t>
  </si>
  <si>
    <t>Dobava in montaža:
cevna podpora, nastavljiva 20-40cm, vijačena na dno jaška, komplet z vijačnim materialom.</t>
  </si>
  <si>
    <t>Prevezava novozgrajenega cevovoda na obstoječe (oz. novozgrajeno) vodovodno omrežje z obdelavo prereza.</t>
  </si>
  <si>
    <t>Tlačni preizkus položenega cevovoda po standardu SIST EN 805 z meritvijo pretoka vode na hidrantih vključno z zapisnikom o tlačnem preizkusu na obrazcu  prirejen po DIN 4279, del 9.</t>
  </si>
  <si>
    <t>Dezinfekcija po določilih poglavja 11 standarda SIST EN 805 s strani pooblaščene organizacije. Vključno dvakratno vzorčenje  za mikrobiološko in fizikalno- kemično analizo v primernem časovnem presledku in potrdilo o uspešno opravljeni  dezinfekciji.</t>
  </si>
  <si>
    <t>MONTAŽNA DELA SKUPAJ</t>
  </si>
  <si>
    <t>Nabava in polaganje signalnega in opozorilnega traku nad
vodovodnimi cevmi.</t>
  </si>
  <si>
    <t>BETONSKA IN ZIDARSKA DELA</t>
  </si>
  <si>
    <r>
      <t xml:space="preserve">400x400; odtok </t>
    </r>
    <r>
      <rPr>
        <sz val="11"/>
        <rFont val="Calibri"/>
        <family val="2"/>
      </rPr>
      <t>Ø</t>
    </r>
    <r>
      <rPr>
        <sz val="11"/>
        <rFont val="Arial"/>
        <family val="2"/>
      </rPr>
      <t>100</t>
    </r>
  </si>
  <si>
    <r>
      <t xml:space="preserve">200x200; odtok </t>
    </r>
    <r>
      <rPr>
        <sz val="11"/>
        <rFont val="Calibri"/>
        <family val="2"/>
      </rPr>
      <t>Ø</t>
    </r>
    <r>
      <rPr>
        <sz val="11"/>
        <rFont val="Arial"/>
        <family val="2"/>
      </rPr>
      <t>75</t>
    </r>
  </si>
  <si>
    <t>BETONSKA IN ZIDARSKA DELA SKUPAJ</t>
  </si>
  <si>
    <t>Geodetski posnetek vgrajenega cevovoda, izdelanega po predpisih geodetske stroke in navodilih upravljalca, vključno z izdelavo načrta izvedenih del v skladu s pravilnikom o podrobnejši vsebini projektne dokumentacije.</t>
  </si>
  <si>
    <t>Dodatna in nepredvidena dela; obračun po dejanski
porabi časa in materiala po vpisu v gradbeni dnevnik
ocena od vrednosti zemeljskih del.</t>
  </si>
  <si>
    <t>Objekt:     REKONSTRUKCIJA PARTIZANSKE ULICE IN 
                IZVEDBA DOVOZA DO PARKIRIŠČA</t>
  </si>
  <si>
    <t>Investitor: OBČINA KANAL OB SOČI
                Trg svobode 23
                5213 KANAL</t>
  </si>
  <si>
    <t>Številka projektne dokumentacije: 
                2914K</t>
  </si>
  <si>
    <r>
      <t>Podbetoniranje, oz. obbetoniranje vodovodne armature, zasuni, hidranti, odcepi horizontalni in vertikalni lomi. Možna je montažna betonskih podstavkov.
Obračun 0,25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/kos izvedenega podbetoniranja.</t>
    </r>
  </si>
  <si>
    <t>Nabava, dobava materiala in izdelava požiralnika na dnu jašku za odvod izlite vode v meteorno kanalizacijo, vključno z odtočno cevjo dolžine 2m. Izvedba z LTŽ rešetko velikosti:</t>
  </si>
  <si>
    <t>Dobava in montaža:
cev iz nodularne litine po standardu DIN EN 545:2007, znotraj zaščitenih z aluminatno cementno malto, zunanja zaščita izvedena s pocinkanim slojem in črnim bitumnom (klasa K9), tlačne stopnje PN16, spajanje na obojko v skladu s DIN 28 603 (TYTON), v palicah dolžine 6m, skupaj z dodatkom 2% za razrez in obdelavo.</t>
  </si>
  <si>
    <t>Dobava in montaža:
nadzemni hidrant Lž izvedbe po DIN 3222 z avtomatskim izpustom vode, komplet s ključem za odpiranje in kapo, izpustom vode, vmesni komad FF prilagojen globini, N-komad DN100, EV zasun DN100 z vgradno garnituro in cestno kapo, vse tlačni razred NP 16, vključno z vijačnim in tesnilnim materialom.</t>
  </si>
  <si>
    <t>Dobava in montaža:
mehko tesneči klinasti zasun NP16, s prirobničnimi priključki po DIN 2501, z zunanjo in notranjo antikorozijsko zaščito po postopku EWS, vključno s kolesom za zapiranje, komplet s tesnilnim in vijačnim materialom. Vgradnja v jašek.</t>
  </si>
  <si>
    <t>Izdelava revizijskega jaška (V2, V4) za vgradnjo odcepa, odzračevalnika ali blatnika iz AB MB30 komplet z vsemi pomožnimi deli (opaž, armatura, podložni beton, izdelava betonskih podstavkov, zatesnitvijo delovnih stikov in predorov cevi s tesnilnim trakom iz betonita in kavčuka, LŽ pokrovom 60x60 nosilnosti 125kN, komplet z okvirjem in AB nosilnim vencem, termoizolacijski pokrov iz prešanega stiroporja 60x60 d=5cm, vstopne lestve, zunanja hidroizolacija). Debelina sten 20cm. Notranje dimenzije jaška 1.20x1.20x1.6m</t>
  </si>
  <si>
    <t>SKUPAJ (1 - 17)</t>
  </si>
  <si>
    <t>hitra spojka U-BS (system Delta) DN100</t>
  </si>
  <si>
    <t xml:space="preserve">Številka načrta vodovoda: 
               2914K - G/2 </t>
  </si>
  <si>
    <t>Kraj in datum izdelave projektne dokumentacije: 
                Nova Gorica, november 2011</t>
  </si>
  <si>
    <t>Izdelava PID projektne dokumentacije (6 izvodov).</t>
  </si>
  <si>
    <t>kpl</t>
  </si>
  <si>
    <t xml:space="preserve">Opravljanje nadzora s strani upravljalca komunalnih vodov obračun po dejanskih stroških </t>
  </si>
  <si>
    <t>Projektantski nadzor.</t>
  </si>
  <si>
    <t>V.</t>
  </si>
  <si>
    <t>Pripravljalna dela, polnitev sistema in  izpiranje, zaključna dela, izdaja atestne dokumentacije, pospravljanje in prevoz odpadkov na deponijo, ostali drobni in vezni material, ki v popisu ni zajet, obračun kot pribitek na dobavo in montažo.</t>
  </si>
  <si>
    <t>ZAKLJUČNA DELA SKUPAJ</t>
  </si>
  <si>
    <t>Dodatna in nepredvidena dela; obračun po dejanski
porabi časa in materiala po vpisu v gradbeni dnevnik
ocena od vrednosti betonskih in ziodarskih del.</t>
  </si>
  <si>
    <t>Predaja vseh listin za tehnični pregled, sodelovanje pri tehničnem pregledu, predaja garancijskih listov in kvalitetni prevzem: (0,5 % od predračunske vrednosti Preddela, Zemeljska dela, Betonska in zidarska dela, Montažna dela)</t>
  </si>
  <si>
    <t>Strokovni in obračunski nadzor:
(2,5 % od predračunske vrednosti Preddela, Zemeljska dela, Betonska in zidarska dela, Montažna dela)</t>
  </si>
  <si>
    <t xml:space="preserve">Opomba: </t>
  </si>
  <si>
    <t>SKUPAJ (1-4)</t>
  </si>
  <si>
    <t>Zajeta so le gradbena dela za potrebe vodovodne inštalacije.</t>
  </si>
  <si>
    <t>V popis ni vključen izkop in zasip jarka, odvoz odvečnega materiala, ki se izvaja skupno za vse vode. Zajeto v ločenem načrtu in popisu.</t>
  </si>
  <si>
    <t>SKUPAJ (1-5)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</si>
</sst>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,"/>
    <numFmt numFmtId="177" formatCode="#,##0.0"/>
  </numFmts>
  <fonts count="48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name val="Calibri"/>
      <family val="2"/>
    </font>
    <font>
      <sz val="11"/>
      <color indexed="8"/>
      <name val="Arial"/>
      <family val="2"/>
    </font>
    <font>
      <b/>
      <i/>
      <u val="single"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Border="1" applyAlignment="1">
      <alignment horizontal="justify" vertical="top" shrinkToFit="1"/>
    </xf>
    <xf numFmtId="0" fontId="0" fillId="0" borderId="11" xfId="0" applyFont="1" applyBorder="1" applyAlignment="1">
      <alignment horizontal="justify" vertical="top" shrinkToFit="1"/>
    </xf>
    <xf numFmtId="0" fontId="0" fillId="0" borderId="0" xfId="0" applyFont="1" applyBorder="1" applyAlignment="1">
      <alignment horizontal="center" shrinkToFit="1"/>
    </xf>
    <xf numFmtId="0" fontId="1" fillId="33" borderId="12" xfId="0" applyFont="1" applyFill="1" applyBorder="1" applyAlignment="1">
      <alignment horizontal="center" shrinkToFit="1"/>
    </xf>
    <xf numFmtId="0" fontId="1" fillId="33" borderId="12" xfId="0" applyFont="1" applyFill="1" applyBorder="1" applyAlignment="1">
      <alignment horizontal="justify" shrinkToFit="1"/>
    </xf>
    <xf numFmtId="0" fontId="1" fillId="33" borderId="12" xfId="0" applyFont="1" applyFill="1" applyBorder="1" applyAlignment="1">
      <alignment horizontal="justify" vertical="top" shrinkToFit="1"/>
    </xf>
    <xf numFmtId="0" fontId="1" fillId="33" borderId="0" xfId="0" applyFont="1" applyFill="1" applyBorder="1" applyAlignment="1">
      <alignment horizontal="justify" vertical="top" shrinkToFit="1"/>
    </xf>
    <xf numFmtId="0" fontId="1" fillId="0" borderId="0" xfId="0" applyFont="1" applyFill="1" applyBorder="1" applyAlignment="1">
      <alignment horizontal="justify" vertical="top" shrinkToFit="1"/>
    </xf>
    <xf numFmtId="0" fontId="1" fillId="0" borderId="11" xfId="0" applyFont="1" applyFill="1" applyBorder="1" applyAlignment="1">
      <alignment horizontal="justify" vertical="top" shrinkToFit="1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 shrinkToFit="1"/>
    </xf>
    <xf numFmtId="0" fontId="6" fillId="34" borderId="13" xfId="0" applyFont="1" applyFill="1" applyBorder="1" applyAlignment="1">
      <alignment shrinkToFit="1"/>
    </xf>
    <xf numFmtId="0" fontId="0" fillId="34" borderId="14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0" borderId="0" xfId="0" applyFont="1" applyAlignment="1">
      <alignment horizontal="justify" wrapText="1"/>
    </xf>
    <xf numFmtId="49" fontId="1" fillId="0" borderId="0" xfId="0" applyNumberFormat="1" applyFont="1" applyBorder="1" applyAlignment="1">
      <alignment horizontal="center" vertical="top" shrinkToFit="1"/>
    </xf>
    <xf numFmtId="49" fontId="1" fillId="0" borderId="0" xfId="0" applyNumberFormat="1" applyFont="1" applyAlignment="1">
      <alignment horizontal="center" vertical="top" shrinkToFit="1"/>
    </xf>
    <xf numFmtId="49" fontId="1" fillId="33" borderId="12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Font="1" applyAlignment="1">
      <alignment wrapText="1"/>
    </xf>
    <xf numFmtId="0" fontId="1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5" fillId="34" borderId="13" xfId="0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center" shrinkToFit="1"/>
    </xf>
    <xf numFmtId="2" fontId="0" fillId="0" borderId="11" xfId="0" applyNumberFormat="1" applyFont="1" applyBorder="1" applyAlignment="1">
      <alignment horizontal="center" shrinkToFi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justify" vertical="top" shrinkToFit="1"/>
    </xf>
    <xf numFmtId="2" fontId="1" fillId="33" borderId="12" xfId="0" applyNumberFormat="1" applyFont="1" applyFill="1" applyBorder="1" applyAlignment="1">
      <alignment horizontal="center" shrinkToFit="1"/>
    </xf>
    <xf numFmtId="2" fontId="1" fillId="33" borderId="0" xfId="0" applyNumberFormat="1" applyFont="1" applyFill="1" applyBorder="1" applyAlignment="1">
      <alignment horizontal="justify" vertical="top" shrinkToFit="1"/>
    </xf>
    <xf numFmtId="2" fontId="0" fillId="0" borderId="0" xfId="0" applyNumberFormat="1" applyFont="1" applyAlignment="1">
      <alignment horizontal="justify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justify" vertical="top" shrinkToFit="1"/>
    </xf>
    <xf numFmtId="4" fontId="1" fillId="33" borderId="12" xfId="0" applyNumberFormat="1" applyFont="1" applyFill="1" applyBorder="1" applyAlignment="1">
      <alignment horizontal="center" shrinkToFit="1"/>
    </xf>
    <xf numFmtId="4" fontId="0" fillId="0" borderId="11" xfId="0" applyNumberFormat="1" applyFont="1" applyBorder="1" applyAlignment="1">
      <alignment horizontal="center" shrinkToFit="1"/>
    </xf>
    <xf numFmtId="4" fontId="8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justify" vertical="top" shrinkToFit="1"/>
    </xf>
    <xf numFmtId="2" fontId="0" fillId="34" borderId="14" xfId="0" applyNumberFormat="1" applyFont="1" applyFill="1" applyBorder="1" applyAlignment="1">
      <alignment horizontal="right" wrapText="1"/>
    </xf>
    <xf numFmtId="4" fontId="0" fillId="34" borderId="14" xfId="0" applyNumberFormat="1" applyFont="1" applyFill="1" applyBorder="1" applyAlignment="1">
      <alignment horizontal="right" wrapText="1"/>
    </xf>
    <xf numFmtId="4" fontId="0" fillId="34" borderId="13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justify" shrinkToFit="1"/>
    </xf>
    <xf numFmtId="0" fontId="13" fillId="0" borderId="0" xfId="0" applyFont="1" applyAlignment="1">
      <alignment horizontal="justify" wrapText="1"/>
    </xf>
    <xf numFmtId="0" fontId="1" fillId="0" borderId="0" xfId="0" applyFont="1" applyBorder="1" applyAlignment="1" applyProtection="1">
      <alignment horizontal="center" shrinkToFit="1"/>
      <protection locked="0"/>
    </xf>
    <xf numFmtId="0" fontId="6" fillId="34" borderId="13" xfId="0" applyFont="1" applyFill="1" applyBorder="1" applyAlignment="1" applyProtection="1">
      <alignment shrinkToFit="1"/>
      <protection locked="0"/>
    </xf>
    <xf numFmtId="2" fontId="0" fillId="0" borderId="11" xfId="0" applyNumberFormat="1" applyFont="1" applyBorder="1" applyAlignment="1" applyProtection="1">
      <alignment horizontal="center" shrinkToFit="1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justify" vertical="top" shrinkToFit="1"/>
      <protection locked="0"/>
    </xf>
    <xf numFmtId="0" fontId="1" fillId="33" borderId="12" xfId="0" applyFont="1" applyFill="1" applyBorder="1" applyAlignment="1" applyProtection="1">
      <alignment horizontal="justify" vertical="top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Alignment="1" applyProtection="1">
      <alignment horizontal="justify" vertical="top" shrinkToFit="1"/>
      <protection locked="0"/>
    </xf>
    <xf numFmtId="0" fontId="0" fillId="0" borderId="11" xfId="0" applyFont="1" applyBorder="1" applyAlignment="1" applyProtection="1">
      <alignment horizontal="justify" vertical="top" shrinkToFit="1"/>
      <protection locked="0"/>
    </xf>
    <xf numFmtId="4" fontId="0" fillId="0" borderId="11" xfId="0" applyNumberFormat="1" applyFont="1" applyBorder="1" applyAlignment="1" applyProtection="1">
      <alignment horizontal="center" shrinkToFit="1"/>
      <protection locked="0"/>
    </xf>
    <xf numFmtId="2" fontId="1" fillId="33" borderId="12" xfId="0" applyNumberFormat="1" applyFont="1" applyFill="1" applyBorder="1" applyAlignment="1" applyProtection="1">
      <alignment horizontal="justify" vertical="top" shrinkToFit="1"/>
      <protection locked="0"/>
    </xf>
    <xf numFmtId="0" fontId="0" fillId="0" borderId="0" xfId="0" applyFont="1" applyAlignment="1" applyProtection="1">
      <alignment horizontal="justify"/>
      <protection locked="0"/>
    </xf>
    <xf numFmtId="2" fontId="0" fillId="0" borderId="0" xfId="0" applyNumberFormat="1" applyFont="1" applyAlignment="1" applyProtection="1">
      <alignment horizontal="justify"/>
      <protection locked="0"/>
    </xf>
    <xf numFmtId="2" fontId="1" fillId="0" borderId="11" xfId="0" applyNumberFormat="1" applyFont="1" applyFill="1" applyBorder="1" applyAlignment="1" applyProtection="1">
      <alignment horizontal="justify" vertical="top" shrinkToFit="1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/>
      <protection locked="0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 2" xfId="42"/>
    <cellStyle name="Normal 6" xfId="43"/>
    <cellStyle name="Normal_kaloriferji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tabSelected="1" view="pageBreakPreview" zoomScaleSheetLayoutView="100" zoomScalePageLayoutView="0" workbookViewId="0" topLeftCell="A13">
      <selection activeCell="A27" sqref="A27"/>
    </sheetView>
  </sheetViews>
  <sheetFormatPr defaultColWidth="9.00390625" defaultRowHeight="14.25"/>
  <cols>
    <col min="1" max="1" width="5.625" style="4" customWidth="1"/>
    <col min="2" max="2" width="52.875" style="5" customWidth="1"/>
    <col min="3" max="4" width="9.00390625" style="6" customWidth="1"/>
    <col min="5" max="5" width="14.625" style="3" customWidth="1"/>
    <col min="6" max="6" width="1.12109375" style="7" customWidth="1"/>
    <col min="7" max="7" width="14.625" style="3" customWidth="1"/>
    <col min="8" max="8" width="0.875" style="7" customWidth="1"/>
    <col min="9" max="9" width="15.875" style="3" customWidth="1"/>
    <col min="10" max="10" width="43.125" style="3" customWidth="1"/>
    <col min="11" max="16384" width="9.00390625" style="3" customWidth="1"/>
  </cols>
  <sheetData>
    <row r="2" ht="29.25">
      <c r="B2" s="32" t="s">
        <v>82</v>
      </c>
    </row>
    <row r="3" ht="43.5">
      <c r="B3" s="32" t="s">
        <v>83</v>
      </c>
    </row>
    <row r="4" ht="29.25">
      <c r="B4" s="32" t="s">
        <v>84</v>
      </c>
    </row>
    <row r="5" ht="29.25">
      <c r="B5" s="32" t="s">
        <v>93</v>
      </c>
    </row>
    <row r="6" ht="29.25">
      <c r="B6" s="32" t="s">
        <v>33</v>
      </c>
    </row>
    <row r="7" ht="29.25">
      <c r="B7" s="32" t="s">
        <v>94</v>
      </c>
    </row>
    <row r="8" ht="15.75" thickBot="1"/>
    <row r="9" spans="1:9" ht="40.5" customHeight="1" thickBot="1">
      <c r="A9" s="77"/>
      <c r="B9" s="85" t="s">
        <v>34</v>
      </c>
      <c r="C9" s="86"/>
      <c r="D9" s="78"/>
      <c r="E9" s="79"/>
      <c r="F9" s="79"/>
      <c r="G9" s="79"/>
      <c r="H9" s="79"/>
      <c r="I9" s="80"/>
    </row>
    <row r="11" ht="15.75" thickBot="1"/>
    <row r="12" spans="1:9" ht="20.25" customHeight="1">
      <c r="A12" s="8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9"/>
      <c r="G12" s="8" t="s">
        <v>5</v>
      </c>
      <c r="H12" s="9"/>
      <c r="I12" s="8" t="s">
        <v>6</v>
      </c>
    </row>
    <row r="13" spans="1:9" ht="20.2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20.25" customHeight="1">
      <c r="A14" s="9"/>
      <c r="B14" s="31" t="s">
        <v>32</v>
      </c>
      <c r="C14" s="9"/>
      <c r="D14" s="9"/>
      <c r="E14" s="9"/>
      <c r="F14" s="9"/>
      <c r="G14" s="9"/>
      <c r="H14" s="9"/>
      <c r="I14" s="9"/>
    </row>
    <row r="15" spans="1:9" ht="20.2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20.25" customHeight="1" thickBot="1">
      <c r="A16" s="33" t="s">
        <v>9</v>
      </c>
      <c r="B16" s="34" t="s">
        <v>50</v>
      </c>
      <c r="C16" s="24"/>
      <c r="D16" s="24"/>
      <c r="E16" s="24"/>
      <c r="F16" s="26"/>
      <c r="G16" s="57">
        <f>G38</f>
        <v>0</v>
      </c>
      <c r="H16" s="26"/>
      <c r="I16" s="24"/>
    </row>
    <row r="17" spans="1:9" ht="20.25" customHeight="1" thickBot="1" thickTop="1">
      <c r="A17" s="33" t="s">
        <v>40</v>
      </c>
      <c r="B17" s="34" t="s">
        <v>51</v>
      </c>
      <c r="C17" s="24"/>
      <c r="D17" s="24"/>
      <c r="E17" s="24"/>
      <c r="F17" s="26"/>
      <c r="G17" s="58">
        <f>G54</f>
        <v>0</v>
      </c>
      <c r="H17" s="26"/>
      <c r="I17" s="24"/>
    </row>
    <row r="18" spans="1:9" ht="20.25" customHeight="1" thickBot="1" thickTop="1">
      <c r="A18" s="33" t="s">
        <v>47</v>
      </c>
      <c r="B18" s="34" t="s">
        <v>76</v>
      </c>
      <c r="C18" s="24"/>
      <c r="D18" s="24"/>
      <c r="E18" s="24"/>
      <c r="F18" s="26"/>
      <c r="G18" s="58">
        <f>G72</f>
        <v>0</v>
      </c>
      <c r="H18" s="26"/>
      <c r="I18" s="24"/>
    </row>
    <row r="19" spans="1:9" ht="20.25" customHeight="1" thickBot="1" thickTop="1">
      <c r="A19" s="33" t="s">
        <v>48</v>
      </c>
      <c r="B19" s="34" t="s">
        <v>59</v>
      </c>
      <c r="C19" s="24"/>
      <c r="D19" s="24"/>
      <c r="E19" s="24"/>
      <c r="F19" s="26"/>
      <c r="G19" s="58">
        <f>G112</f>
        <v>0</v>
      </c>
      <c r="H19" s="26"/>
      <c r="I19" s="24"/>
    </row>
    <row r="20" spans="1:9" ht="20.25" customHeight="1" thickBot="1" thickTop="1">
      <c r="A20" s="33" t="s">
        <v>60</v>
      </c>
      <c r="B20" s="34" t="s">
        <v>61</v>
      </c>
      <c r="C20" s="24"/>
      <c r="D20" s="24"/>
      <c r="E20" s="24"/>
      <c r="F20" s="26"/>
      <c r="G20" s="58">
        <f>G126</f>
        <v>0</v>
      </c>
      <c r="H20" s="26"/>
      <c r="I20" s="24"/>
    </row>
    <row r="21" spans="1:9" ht="20.25" customHeight="1" thickBot="1" thickTop="1">
      <c r="A21" s="35"/>
      <c r="B21" s="36" t="s">
        <v>28</v>
      </c>
      <c r="C21" s="25"/>
      <c r="D21" s="25"/>
      <c r="E21" s="25"/>
      <c r="F21" s="26"/>
      <c r="G21" s="59">
        <f>SUM(G16:G20)</f>
        <v>0</v>
      </c>
      <c r="H21" s="26"/>
      <c r="I21" s="59">
        <f>G21*1.2</f>
        <v>0</v>
      </c>
    </row>
    <row r="22" ht="20.25" customHeight="1" thickTop="1"/>
    <row r="23" ht="20.25" customHeight="1">
      <c r="B23" s="60" t="s">
        <v>105</v>
      </c>
    </row>
    <row r="24" ht="26.25">
      <c r="B24" s="61" t="s">
        <v>108</v>
      </c>
    </row>
    <row r="25" ht="20.25" customHeight="1">
      <c r="B25" s="61" t="s">
        <v>107</v>
      </c>
    </row>
    <row r="26" ht="20.25" customHeight="1">
      <c r="B26" s="61"/>
    </row>
    <row r="27" spans="1:9" ht="20.25" customHeight="1">
      <c r="A27" s="81"/>
      <c r="B27" s="82" t="s">
        <v>20</v>
      </c>
      <c r="C27" s="83"/>
      <c r="D27" s="83"/>
      <c r="E27" s="68"/>
      <c r="F27" s="84"/>
      <c r="G27" s="68"/>
      <c r="H27" s="84"/>
      <c r="I27" s="68"/>
    </row>
    <row r="28" spans="1:9" ht="20.25" customHeight="1">
      <c r="A28" s="81"/>
      <c r="B28" s="82"/>
      <c r="C28" s="83" t="s">
        <v>17</v>
      </c>
      <c r="D28" s="83"/>
      <c r="E28" s="68" t="s">
        <v>18</v>
      </c>
      <c r="F28" s="84"/>
      <c r="G28" s="68"/>
      <c r="H28" s="84"/>
      <c r="I28" s="68"/>
    </row>
    <row r="29" spans="1:9" ht="20.25" customHeight="1">
      <c r="A29" s="81"/>
      <c r="B29" s="68"/>
      <c r="C29" s="83"/>
      <c r="D29" s="83"/>
      <c r="E29" s="68" t="s">
        <v>19</v>
      </c>
      <c r="F29" s="84"/>
      <c r="G29" s="68"/>
      <c r="H29" s="84"/>
      <c r="I29" s="68"/>
    </row>
    <row r="30" ht="20.25" customHeight="1">
      <c r="B30" s="3"/>
    </row>
    <row r="31" spans="1:9" ht="23.25" customHeight="1" thickBot="1">
      <c r="A31" s="9"/>
      <c r="B31" s="9"/>
      <c r="C31" s="9"/>
      <c r="D31" s="9"/>
      <c r="E31" s="62"/>
      <c r="F31" s="9"/>
      <c r="G31" s="9"/>
      <c r="H31" s="9"/>
      <c r="I31" s="9"/>
    </row>
    <row r="32" spans="1:9" ht="23.25" customHeight="1" thickBot="1" thickTop="1">
      <c r="A32" s="20" t="s">
        <v>10</v>
      </c>
      <c r="B32" s="21" t="s">
        <v>50</v>
      </c>
      <c r="C32" s="22"/>
      <c r="D32" s="22"/>
      <c r="E32" s="63"/>
      <c r="F32" s="23"/>
      <c r="G32" s="23"/>
      <c r="H32" s="23"/>
      <c r="I32" s="23"/>
    </row>
    <row r="33" spans="1:9" ht="10.5" customHeight="1" thickTop="1">
      <c r="A33" s="9"/>
      <c r="B33" s="9"/>
      <c r="C33" s="9"/>
      <c r="D33" s="9"/>
      <c r="E33" s="62"/>
      <c r="F33" s="9"/>
      <c r="G33" s="9"/>
      <c r="H33" s="9"/>
      <c r="I33" s="9"/>
    </row>
    <row r="34" spans="1:9" ht="71.25">
      <c r="A34" s="29" t="s">
        <v>11</v>
      </c>
      <c r="B34" s="27" t="s">
        <v>53</v>
      </c>
      <c r="C34" s="10">
        <v>160</v>
      </c>
      <c r="D34" s="10" t="s">
        <v>35</v>
      </c>
      <c r="E34" s="64"/>
      <c r="F34" s="11"/>
      <c r="G34" s="45">
        <f>C34*E34</f>
        <v>0</v>
      </c>
      <c r="H34" s="11"/>
      <c r="I34" s="44"/>
    </row>
    <row r="35" spans="2:7" ht="15">
      <c r="B35" s="2"/>
      <c r="E35" s="65"/>
      <c r="G35" s="46"/>
    </row>
    <row r="36" spans="1:9" ht="71.25">
      <c r="A36" s="29" t="s">
        <v>12</v>
      </c>
      <c r="B36" s="27" t="s">
        <v>66</v>
      </c>
      <c r="C36" s="10">
        <v>2</v>
      </c>
      <c r="D36" s="10" t="s">
        <v>52</v>
      </c>
      <c r="E36" s="64"/>
      <c r="F36" s="11"/>
      <c r="G36" s="45">
        <f>C36*E36</f>
        <v>0</v>
      </c>
      <c r="H36" s="11"/>
      <c r="I36" s="12"/>
    </row>
    <row r="37" spans="1:9" ht="15">
      <c r="A37" s="29"/>
      <c r="B37" s="27"/>
      <c r="C37" s="10"/>
      <c r="D37" s="10"/>
      <c r="E37" s="66"/>
      <c r="F37" s="11"/>
      <c r="G37" s="11"/>
      <c r="H37" s="11"/>
      <c r="I37" s="11"/>
    </row>
    <row r="38" spans="1:9" ht="15.75" thickBot="1">
      <c r="A38" s="14"/>
      <c r="B38" s="15" t="s">
        <v>57</v>
      </c>
      <c r="C38" s="14"/>
      <c r="D38" s="14"/>
      <c r="E38" s="67"/>
      <c r="F38" s="17"/>
      <c r="G38" s="48">
        <f>SUM(G34,G36)</f>
        <v>0</v>
      </c>
      <c r="H38" s="17"/>
      <c r="I38" s="16"/>
    </row>
    <row r="39" spans="2:5" ht="15.75" thickBot="1">
      <c r="B39" s="27"/>
      <c r="C39" s="10"/>
      <c r="E39" s="68"/>
    </row>
    <row r="40" spans="1:9" ht="21" thickBot="1" thickTop="1">
      <c r="A40" s="35" t="s">
        <v>40</v>
      </c>
      <c r="B40" s="42" t="s">
        <v>51</v>
      </c>
      <c r="C40" s="25"/>
      <c r="D40" s="25"/>
      <c r="E40" s="69"/>
      <c r="F40" s="25"/>
      <c r="G40" s="25"/>
      <c r="H40" s="25"/>
      <c r="I40" s="25"/>
    </row>
    <row r="41" spans="2:5" ht="15.75" thickTop="1">
      <c r="B41" s="27"/>
      <c r="C41" s="10"/>
      <c r="E41" s="68"/>
    </row>
    <row r="42" spans="1:9" ht="114">
      <c r="A42" s="29" t="s">
        <v>11</v>
      </c>
      <c r="B42" s="27" t="s">
        <v>54</v>
      </c>
      <c r="C42" s="10">
        <v>50</v>
      </c>
      <c r="D42" s="10" t="s">
        <v>41</v>
      </c>
      <c r="E42" s="64"/>
      <c r="F42" s="11"/>
      <c r="G42" s="54">
        <f>C42*E42</f>
        <v>0</v>
      </c>
      <c r="H42" s="11"/>
      <c r="I42" s="12"/>
    </row>
    <row r="43" spans="1:9" ht="14.25">
      <c r="A43" s="3"/>
      <c r="C43" s="10"/>
      <c r="D43" s="10"/>
      <c r="E43" s="70"/>
      <c r="F43" s="11"/>
      <c r="G43" s="47"/>
      <c r="H43" s="11"/>
      <c r="I43" s="11"/>
    </row>
    <row r="44" spans="1:9" ht="104.25">
      <c r="A44" s="29" t="s">
        <v>12</v>
      </c>
      <c r="B44" s="27" t="s">
        <v>55</v>
      </c>
      <c r="C44" s="10">
        <v>1</v>
      </c>
      <c r="D44" s="10" t="s">
        <v>39</v>
      </c>
      <c r="E44" s="64"/>
      <c r="F44" s="11"/>
      <c r="G44" s="45">
        <f>C44*E44</f>
        <v>0</v>
      </c>
      <c r="H44" s="11"/>
      <c r="I44" s="12"/>
    </row>
    <row r="45" spans="1:9" ht="15">
      <c r="A45" s="29"/>
      <c r="B45" s="27"/>
      <c r="C45" s="10"/>
      <c r="D45" s="10"/>
      <c r="E45" s="70"/>
      <c r="F45" s="11"/>
      <c r="G45" s="47"/>
      <c r="H45" s="11"/>
      <c r="I45" s="11"/>
    </row>
    <row r="46" spans="1:9" ht="71.25">
      <c r="A46" s="29" t="s">
        <v>8</v>
      </c>
      <c r="B46" s="38" t="s">
        <v>56</v>
      </c>
      <c r="C46" s="10">
        <v>4</v>
      </c>
      <c r="D46" s="10" t="s">
        <v>39</v>
      </c>
      <c r="E46" s="64"/>
      <c r="F46" s="11"/>
      <c r="G46" s="45">
        <f>C46*E46</f>
        <v>0</v>
      </c>
      <c r="H46" s="11"/>
      <c r="I46" s="12"/>
    </row>
    <row r="47" spans="1:9" ht="14.25">
      <c r="A47" s="2"/>
      <c r="B47" s="2"/>
      <c r="C47" s="10"/>
      <c r="D47" s="10"/>
      <c r="E47" s="70"/>
      <c r="F47" s="11"/>
      <c r="G47" s="47"/>
      <c r="H47" s="11"/>
      <c r="I47" s="11"/>
    </row>
    <row r="48" spans="1:9" ht="28.5">
      <c r="A48" s="29" t="s">
        <v>13</v>
      </c>
      <c r="B48" s="27" t="s">
        <v>75</v>
      </c>
      <c r="C48" s="10">
        <v>160</v>
      </c>
      <c r="D48" s="10" t="s">
        <v>35</v>
      </c>
      <c r="E48" s="64"/>
      <c r="F48" s="11"/>
      <c r="G48" s="45">
        <f>C48*E48</f>
        <v>0</v>
      </c>
      <c r="H48" s="11"/>
      <c r="I48" s="12"/>
    </row>
    <row r="49" spans="1:9" ht="15">
      <c r="A49" s="29"/>
      <c r="B49" s="27"/>
      <c r="C49" s="10"/>
      <c r="D49" s="10"/>
      <c r="E49" s="70"/>
      <c r="F49" s="11"/>
      <c r="G49" s="47"/>
      <c r="H49" s="11"/>
      <c r="I49" s="11"/>
    </row>
    <row r="50" spans="1:9" ht="15.75" thickBot="1">
      <c r="A50" s="14" t="s">
        <v>14</v>
      </c>
      <c r="B50" s="15" t="s">
        <v>106</v>
      </c>
      <c r="C50" s="14"/>
      <c r="D50" s="14"/>
      <c r="E50" s="67"/>
      <c r="F50" s="17"/>
      <c r="G50" s="53">
        <f>SUM(G42:G49)</f>
        <v>0</v>
      </c>
      <c r="H50" s="17"/>
      <c r="I50" s="16"/>
    </row>
    <row r="51" spans="1:9" ht="15">
      <c r="A51" s="29"/>
      <c r="B51" s="27"/>
      <c r="C51" s="10"/>
      <c r="D51" s="10"/>
      <c r="E51" s="66"/>
      <c r="F51" s="11"/>
      <c r="G51" s="11"/>
      <c r="H51" s="11"/>
      <c r="I51" s="11"/>
    </row>
    <row r="52" spans="1:9" ht="42.75">
      <c r="A52" s="29" t="s">
        <v>15</v>
      </c>
      <c r="B52" s="27" t="s">
        <v>81</v>
      </c>
      <c r="C52" s="10">
        <v>5</v>
      </c>
      <c r="D52" s="10" t="s">
        <v>29</v>
      </c>
      <c r="E52" s="71"/>
      <c r="F52" s="11"/>
      <c r="G52" s="54">
        <f>G50*5/100</f>
        <v>0</v>
      </c>
      <c r="H52" s="11"/>
      <c r="I52" s="12"/>
    </row>
    <row r="53" spans="1:9" ht="15">
      <c r="A53" s="29"/>
      <c r="B53" s="27"/>
      <c r="C53" s="10"/>
      <c r="D53" s="10"/>
      <c r="E53" s="66"/>
      <c r="F53" s="11"/>
      <c r="G53" s="56"/>
      <c r="H53" s="11"/>
      <c r="I53" s="11"/>
    </row>
    <row r="54" spans="1:9" ht="15.75" thickBot="1">
      <c r="A54" s="14"/>
      <c r="B54" s="15" t="s">
        <v>58</v>
      </c>
      <c r="C54" s="14"/>
      <c r="D54" s="14"/>
      <c r="E54" s="67"/>
      <c r="F54" s="17"/>
      <c r="G54" s="53">
        <f>G50+G52</f>
        <v>0</v>
      </c>
      <c r="H54" s="17"/>
      <c r="I54" s="16"/>
    </row>
    <row r="55" spans="1:9" ht="15.75" thickBot="1">
      <c r="A55" s="29"/>
      <c r="B55" s="27"/>
      <c r="C55" s="10"/>
      <c r="D55" s="10"/>
      <c r="E55" s="66"/>
      <c r="F55" s="11"/>
      <c r="G55" s="11"/>
      <c r="H55" s="11"/>
      <c r="I55" s="11"/>
    </row>
    <row r="56" spans="1:9" ht="21" thickBot="1" thickTop="1">
      <c r="A56" s="35" t="s">
        <v>47</v>
      </c>
      <c r="B56" s="42" t="s">
        <v>76</v>
      </c>
      <c r="C56" s="25"/>
      <c r="D56" s="25"/>
      <c r="E56" s="69"/>
      <c r="F56" s="25"/>
      <c r="G56" s="25"/>
      <c r="H56" s="25"/>
      <c r="I56" s="25"/>
    </row>
    <row r="57" spans="1:9" ht="15.75" thickTop="1">
      <c r="A57" s="29"/>
      <c r="B57" s="27"/>
      <c r="C57" s="10"/>
      <c r="D57" s="10"/>
      <c r="E57" s="66"/>
      <c r="F57" s="11"/>
      <c r="G57" s="11"/>
      <c r="H57" s="11"/>
      <c r="I57" s="11"/>
    </row>
    <row r="58" spans="1:9" ht="59.25">
      <c r="A58" s="29" t="s">
        <v>11</v>
      </c>
      <c r="B58" s="27" t="s">
        <v>85</v>
      </c>
      <c r="C58" s="10">
        <v>4</v>
      </c>
      <c r="D58" s="10" t="s">
        <v>39</v>
      </c>
      <c r="E58" s="64"/>
      <c r="F58" s="47"/>
      <c r="G58" s="45">
        <f>C58*E58</f>
        <v>0</v>
      </c>
      <c r="H58" s="11"/>
      <c r="I58" s="12"/>
    </row>
    <row r="59" spans="1:9" ht="15">
      <c r="A59" s="29"/>
      <c r="B59" s="2"/>
      <c r="C59" s="10"/>
      <c r="D59" s="10"/>
      <c r="E59" s="70"/>
      <c r="F59" s="47"/>
      <c r="G59" s="47"/>
      <c r="H59" s="11"/>
      <c r="I59" s="11"/>
    </row>
    <row r="60" spans="1:9" ht="42.75">
      <c r="A60" s="29" t="s">
        <v>12</v>
      </c>
      <c r="B60" s="32" t="s">
        <v>62</v>
      </c>
      <c r="C60" s="10">
        <v>2</v>
      </c>
      <c r="D60" s="10" t="s">
        <v>39</v>
      </c>
      <c r="E60" s="64"/>
      <c r="F60" s="47"/>
      <c r="G60" s="54">
        <f>C60*E60</f>
        <v>0</v>
      </c>
      <c r="H60" s="11"/>
      <c r="I60" s="12"/>
    </row>
    <row r="61" spans="1:9" ht="15">
      <c r="A61" s="29"/>
      <c r="B61" s="2"/>
      <c r="C61" s="10"/>
      <c r="D61" s="10"/>
      <c r="E61" s="70"/>
      <c r="F61" s="47"/>
      <c r="G61" s="47"/>
      <c r="H61" s="11"/>
      <c r="I61" s="11"/>
    </row>
    <row r="62" spans="1:9" ht="128.25">
      <c r="A62" s="29" t="s">
        <v>8</v>
      </c>
      <c r="B62" s="39" t="s">
        <v>90</v>
      </c>
      <c r="C62" s="10">
        <v>2</v>
      </c>
      <c r="D62" s="10" t="s">
        <v>39</v>
      </c>
      <c r="E62" s="72"/>
      <c r="F62" s="47"/>
      <c r="G62" s="54">
        <f>C62*E62</f>
        <v>0</v>
      </c>
      <c r="H62" s="11"/>
      <c r="I62" s="12"/>
    </row>
    <row r="63" spans="1:9" ht="15">
      <c r="A63" s="29"/>
      <c r="B63" s="39"/>
      <c r="C63" s="10"/>
      <c r="D63" s="10"/>
      <c r="E63" s="70"/>
      <c r="F63" s="47"/>
      <c r="G63" s="47"/>
      <c r="H63" s="11"/>
      <c r="I63" s="11"/>
    </row>
    <row r="64" spans="1:9" ht="42.75">
      <c r="A64" s="29"/>
      <c r="B64" s="39" t="s">
        <v>86</v>
      </c>
      <c r="C64" s="10"/>
      <c r="D64" s="10"/>
      <c r="E64" s="70"/>
      <c r="F64" s="47"/>
      <c r="G64" s="47"/>
      <c r="H64" s="11"/>
      <c r="I64" s="11"/>
    </row>
    <row r="65" spans="1:9" ht="15">
      <c r="A65" s="29" t="s">
        <v>13</v>
      </c>
      <c r="B65" s="39" t="s">
        <v>77</v>
      </c>
      <c r="C65" s="10">
        <v>1</v>
      </c>
      <c r="D65" s="10" t="s">
        <v>39</v>
      </c>
      <c r="E65" s="64"/>
      <c r="F65" s="47"/>
      <c r="G65" s="45">
        <f>C65*E65</f>
        <v>0</v>
      </c>
      <c r="H65" s="11"/>
      <c r="I65" s="12"/>
    </row>
    <row r="66" spans="1:9" ht="15">
      <c r="A66" s="29" t="s">
        <v>14</v>
      </c>
      <c r="B66" s="39" t="s">
        <v>78</v>
      </c>
      <c r="C66" s="10">
        <v>1</v>
      </c>
      <c r="D66" s="10" t="s">
        <v>39</v>
      </c>
      <c r="E66" s="64"/>
      <c r="F66" s="47"/>
      <c r="G66" s="45">
        <f>C66*E66</f>
        <v>0</v>
      </c>
      <c r="H66" s="11"/>
      <c r="I66" s="12"/>
    </row>
    <row r="67" spans="1:9" ht="15">
      <c r="A67" s="29"/>
      <c r="B67" s="39"/>
      <c r="C67" s="10"/>
      <c r="D67" s="10"/>
      <c r="E67" s="70"/>
      <c r="F67" s="47"/>
      <c r="G67" s="47"/>
      <c r="H67" s="11"/>
      <c r="I67" s="11"/>
    </row>
    <row r="68" spans="1:9" ht="15.75" thickBot="1">
      <c r="A68" s="14" t="s">
        <v>15</v>
      </c>
      <c r="B68" s="15" t="s">
        <v>109</v>
      </c>
      <c r="C68" s="14"/>
      <c r="D68" s="14"/>
      <c r="E68" s="67"/>
      <c r="F68" s="17"/>
      <c r="G68" s="53">
        <f>SUM(G58:G66)</f>
        <v>0</v>
      </c>
      <c r="H68" s="17"/>
      <c r="I68" s="16"/>
    </row>
    <row r="69" spans="1:9" ht="15">
      <c r="A69" s="29"/>
      <c r="B69" s="27"/>
      <c r="C69" s="10"/>
      <c r="D69" s="10"/>
      <c r="E69" s="66"/>
      <c r="F69" s="11"/>
      <c r="G69" s="11"/>
      <c r="H69" s="11"/>
      <c r="I69" s="11"/>
    </row>
    <row r="70" spans="1:9" ht="42.75">
      <c r="A70" s="29" t="s">
        <v>16</v>
      </c>
      <c r="B70" s="27" t="s">
        <v>102</v>
      </c>
      <c r="C70" s="10">
        <v>5</v>
      </c>
      <c r="D70" s="10" t="s">
        <v>29</v>
      </c>
      <c r="E70" s="71"/>
      <c r="F70" s="11"/>
      <c r="G70" s="54">
        <f>G68*5/100</f>
        <v>0</v>
      </c>
      <c r="H70" s="11"/>
      <c r="I70" s="12"/>
    </row>
    <row r="71" spans="1:9" ht="15">
      <c r="A71" s="29"/>
      <c r="B71" s="39"/>
      <c r="C71" s="10"/>
      <c r="D71" s="10"/>
      <c r="E71" s="70"/>
      <c r="F71" s="47"/>
      <c r="G71" s="47"/>
      <c r="H71" s="11"/>
      <c r="I71" s="11"/>
    </row>
    <row r="72" spans="1:9" ht="15.75" thickBot="1">
      <c r="A72" s="14"/>
      <c r="B72" s="15" t="s">
        <v>79</v>
      </c>
      <c r="C72" s="14"/>
      <c r="D72" s="14"/>
      <c r="E72" s="73"/>
      <c r="F72" s="49"/>
      <c r="G72" s="53">
        <f>G68+G70</f>
        <v>0</v>
      </c>
      <c r="H72" s="17"/>
      <c r="I72" s="16"/>
    </row>
    <row r="73" ht="15.75" thickBot="1">
      <c r="E73" s="68"/>
    </row>
    <row r="74" spans="1:9" ht="21" thickBot="1" thickTop="1">
      <c r="A74" s="35" t="s">
        <v>49</v>
      </c>
      <c r="B74" s="21" t="s">
        <v>59</v>
      </c>
      <c r="C74" s="22"/>
      <c r="D74" s="22"/>
      <c r="E74" s="63"/>
      <c r="F74" s="23"/>
      <c r="G74" s="23"/>
      <c r="H74" s="23"/>
      <c r="I74" s="23"/>
    </row>
    <row r="75" spans="1:9" ht="15" thickTop="1">
      <c r="A75" s="2"/>
      <c r="B75" s="2"/>
      <c r="C75" s="2"/>
      <c r="D75" s="2"/>
      <c r="E75" s="74"/>
      <c r="F75" s="2"/>
      <c r="G75" s="2"/>
      <c r="H75" s="2"/>
      <c r="I75" s="2"/>
    </row>
    <row r="76" spans="1:9" ht="99.75">
      <c r="A76" s="28" t="s">
        <v>11</v>
      </c>
      <c r="B76" s="27" t="s">
        <v>87</v>
      </c>
      <c r="C76" s="2"/>
      <c r="D76" s="2"/>
      <c r="E76" s="74"/>
      <c r="F76" s="2"/>
      <c r="G76" s="2"/>
      <c r="H76" s="2"/>
      <c r="I76" s="2"/>
    </row>
    <row r="77" spans="1:9" ht="14.25">
      <c r="A77" s="2"/>
      <c r="B77" s="2" t="s">
        <v>42</v>
      </c>
      <c r="C77" s="10">
        <v>162</v>
      </c>
      <c r="D77" s="10" t="s">
        <v>35</v>
      </c>
      <c r="E77" s="64"/>
      <c r="F77" s="47"/>
      <c r="G77" s="54">
        <f>C77*E77</f>
        <v>0</v>
      </c>
      <c r="H77" s="11"/>
      <c r="I77" s="12"/>
    </row>
    <row r="78" spans="1:9" ht="14.25">
      <c r="A78" s="2"/>
      <c r="B78" s="2"/>
      <c r="C78" s="10"/>
      <c r="D78" s="10"/>
      <c r="E78" s="70"/>
      <c r="F78" s="47"/>
      <c r="G78" s="47"/>
      <c r="H78" s="11"/>
      <c r="I78" s="11"/>
    </row>
    <row r="79" spans="1:9" ht="114">
      <c r="A79" s="2"/>
      <c r="B79" s="27" t="s">
        <v>44</v>
      </c>
      <c r="C79" s="2"/>
      <c r="D79" s="2"/>
      <c r="E79" s="75"/>
      <c r="F79" s="50"/>
      <c r="G79" s="50"/>
      <c r="H79" s="2"/>
      <c r="I79" s="2"/>
    </row>
    <row r="80" spans="1:9" ht="15">
      <c r="A80" s="28" t="s">
        <v>12</v>
      </c>
      <c r="B80" s="27" t="s">
        <v>63</v>
      </c>
      <c r="C80" s="10">
        <v>3</v>
      </c>
      <c r="D80" s="10" t="s">
        <v>39</v>
      </c>
      <c r="E80" s="64"/>
      <c r="F80" s="47"/>
      <c r="G80" s="45">
        <f aca="true" t="shared" si="0" ref="G80:G85">C80*E80</f>
        <v>0</v>
      </c>
      <c r="H80" s="11"/>
      <c r="I80" s="12"/>
    </row>
    <row r="81" spans="1:9" ht="15">
      <c r="A81" s="28" t="s">
        <v>8</v>
      </c>
      <c r="B81" s="27" t="s">
        <v>92</v>
      </c>
      <c r="C81" s="10">
        <v>1</v>
      </c>
      <c r="D81" s="10" t="s">
        <v>39</v>
      </c>
      <c r="E81" s="64"/>
      <c r="F81" s="47"/>
      <c r="G81" s="45">
        <f t="shared" si="0"/>
        <v>0</v>
      </c>
      <c r="H81" s="11"/>
      <c r="I81" s="12"/>
    </row>
    <row r="82" spans="1:9" ht="15">
      <c r="A82" s="28" t="s">
        <v>13</v>
      </c>
      <c r="B82" s="27" t="s">
        <v>64</v>
      </c>
      <c r="C82" s="10">
        <v>1</v>
      </c>
      <c r="D82" s="10" t="s">
        <v>39</v>
      </c>
      <c r="E82" s="64"/>
      <c r="F82" s="47"/>
      <c r="G82" s="45">
        <f t="shared" si="0"/>
        <v>0</v>
      </c>
      <c r="H82" s="11"/>
      <c r="I82" s="12"/>
    </row>
    <row r="83" spans="1:9" ht="15">
      <c r="A83" s="28" t="s">
        <v>14</v>
      </c>
      <c r="B83" s="27" t="s">
        <v>46</v>
      </c>
      <c r="C83" s="10">
        <v>3</v>
      </c>
      <c r="D83" s="10" t="s">
        <v>39</v>
      </c>
      <c r="E83" s="64"/>
      <c r="F83" s="47"/>
      <c r="G83" s="45">
        <f t="shared" si="0"/>
        <v>0</v>
      </c>
      <c r="H83" s="11"/>
      <c r="I83" s="12"/>
    </row>
    <row r="84" spans="1:9" ht="15">
      <c r="A84" s="28" t="s">
        <v>15</v>
      </c>
      <c r="B84" s="27" t="s">
        <v>45</v>
      </c>
      <c r="C84" s="10">
        <v>1</v>
      </c>
      <c r="D84" s="10" t="s">
        <v>39</v>
      </c>
      <c r="E84" s="64"/>
      <c r="F84" s="47"/>
      <c r="G84" s="45">
        <f t="shared" si="0"/>
        <v>0</v>
      </c>
      <c r="H84" s="11"/>
      <c r="I84" s="12"/>
    </row>
    <row r="85" spans="1:9" ht="15">
      <c r="A85" s="28" t="s">
        <v>16</v>
      </c>
      <c r="B85" s="27" t="s">
        <v>65</v>
      </c>
      <c r="C85" s="10">
        <v>1</v>
      </c>
      <c r="D85" s="10" t="s">
        <v>39</v>
      </c>
      <c r="E85" s="64"/>
      <c r="F85" s="47"/>
      <c r="G85" s="45">
        <f t="shared" si="0"/>
        <v>0</v>
      </c>
      <c r="H85" s="11"/>
      <c r="I85" s="12"/>
    </row>
    <row r="86" spans="1:9" ht="14.25">
      <c r="A86" s="2"/>
      <c r="B86" s="27"/>
      <c r="C86" s="2"/>
      <c r="D86" s="2"/>
      <c r="E86" s="75"/>
      <c r="F86" s="50"/>
      <c r="G86" s="50"/>
      <c r="H86" s="2"/>
      <c r="I86" s="2"/>
    </row>
    <row r="87" spans="1:9" ht="71.25">
      <c r="A87" s="28" t="s">
        <v>21</v>
      </c>
      <c r="B87" s="27" t="s">
        <v>67</v>
      </c>
      <c r="C87" s="2"/>
      <c r="D87" s="2"/>
      <c r="E87" s="75"/>
      <c r="F87" s="50"/>
      <c r="G87" s="50"/>
      <c r="H87" s="2"/>
      <c r="I87" s="2"/>
    </row>
    <row r="88" spans="1:9" ht="14.25">
      <c r="A88" s="2"/>
      <c r="B88" s="27" t="s">
        <v>43</v>
      </c>
      <c r="C88" s="10">
        <v>170</v>
      </c>
      <c r="D88" s="10" t="s">
        <v>35</v>
      </c>
      <c r="E88" s="64"/>
      <c r="F88" s="47"/>
      <c r="G88" s="54">
        <f>C88*E88</f>
        <v>0</v>
      </c>
      <c r="H88" s="11"/>
      <c r="I88" s="12"/>
    </row>
    <row r="89" spans="1:9" ht="14.25">
      <c r="A89" s="2"/>
      <c r="B89" s="27"/>
      <c r="C89" s="2"/>
      <c r="D89" s="2"/>
      <c r="E89" s="75"/>
      <c r="F89" s="50"/>
      <c r="G89" s="50"/>
      <c r="H89" s="2"/>
      <c r="I89" s="2"/>
    </row>
    <row r="90" spans="1:9" ht="99.75">
      <c r="A90" s="28" t="s">
        <v>22</v>
      </c>
      <c r="B90" s="27" t="s">
        <v>88</v>
      </c>
      <c r="C90" s="10">
        <v>1</v>
      </c>
      <c r="D90" s="10" t="s">
        <v>39</v>
      </c>
      <c r="E90" s="64"/>
      <c r="F90" s="47"/>
      <c r="G90" s="45">
        <f>C90*E90</f>
        <v>0</v>
      </c>
      <c r="H90" s="11"/>
      <c r="I90" s="12"/>
    </row>
    <row r="91" spans="1:9" ht="14.25">
      <c r="A91" s="2"/>
      <c r="B91" s="27"/>
      <c r="C91" s="2"/>
      <c r="D91" s="2"/>
      <c r="E91" s="75"/>
      <c r="F91" s="50"/>
      <c r="G91" s="50"/>
      <c r="H91" s="2"/>
      <c r="I91" s="2"/>
    </row>
    <row r="92" spans="1:9" ht="71.25">
      <c r="A92" s="3"/>
      <c r="B92" s="38" t="s">
        <v>89</v>
      </c>
      <c r="C92" s="2"/>
      <c r="D92" s="2"/>
      <c r="E92" s="75"/>
      <c r="F92" s="50"/>
      <c r="G92" s="50"/>
      <c r="H92" s="2"/>
      <c r="I92" s="2"/>
    </row>
    <row r="93" spans="1:9" ht="15">
      <c r="A93" s="28" t="s">
        <v>23</v>
      </c>
      <c r="B93" s="27" t="s">
        <v>42</v>
      </c>
      <c r="C93" s="10">
        <v>2</v>
      </c>
      <c r="D93" s="10" t="s">
        <v>39</v>
      </c>
      <c r="E93" s="64"/>
      <c r="F93" s="47"/>
      <c r="G93" s="45">
        <f>C93*E93</f>
        <v>0</v>
      </c>
      <c r="H93" s="11"/>
      <c r="I93" s="12"/>
    </row>
    <row r="94" spans="1:9" ht="15">
      <c r="A94" s="28" t="s">
        <v>24</v>
      </c>
      <c r="B94" s="27" t="s">
        <v>68</v>
      </c>
      <c r="C94" s="10">
        <v>1</v>
      </c>
      <c r="D94" s="10" t="s">
        <v>39</v>
      </c>
      <c r="E94" s="64"/>
      <c r="F94" s="47"/>
      <c r="G94" s="45">
        <f>C94*E94</f>
        <v>0</v>
      </c>
      <c r="H94" s="11"/>
      <c r="I94" s="12"/>
    </row>
    <row r="95" spans="1:9" ht="14.25">
      <c r="A95" s="2"/>
      <c r="B95" s="41"/>
      <c r="C95" s="2"/>
      <c r="D95" s="2"/>
      <c r="E95" s="75"/>
      <c r="F95" s="50"/>
      <c r="G95" s="50"/>
      <c r="H95" s="2"/>
      <c r="I95" s="2"/>
    </row>
    <row r="96" spans="1:9" ht="142.5">
      <c r="A96" s="28" t="s">
        <v>25</v>
      </c>
      <c r="B96" s="38" t="s">
        <v>69</v>
      </c>
      <c r="C96" s="10">
        <v>1</v>
      </c>
      <c r="D96" s="10" t="s">
        <v>39</v>
      </c>
      <c r="E96" s="64"/>
      <c r="F96" s="47"/>
      <c r="G96" s="45">
        <f>C96*E96</f>
        <v>0</v>
      </c>
      <c r="H96" s="11"/>
      <c r="I96" s="12"/>
    </row>
    <row r="97" spans="1:9" ht="15">
      <c r="A97" s="28"/>
      <c r="B97" s="39"/>
      <c r="C97" s="2"/>
      <c r="D97" s="2"/>
      <c r="E97" s="75"/>
      <c r="F97" s="50"/>
      <c r="G97" s="50"/>
      <c r="H97" s="2"/>
      <c r="I97" s="2"/>
    </row>
    <row r="98" spans="1:9" ht="42.75">
      <c r="A98" s="28" t="s">
        <v>26</v>
      </c>
      <c r="B98" s="38" t="s">
        <v>70</v>
      </c>
      <c r="C98" s="10">
        <v>2</v>
      </c>
      <c r="D98" s="10" t="s">
        <v>39</v>
      </c>
      <c r="E98" s="64"/>
      <c r="F98" s="47"/>
      <c r="G98" s="45">
        <f>C98*E98</f>
        <v>0</v>
      </c>
      <c r="H98" s="11"/>
      <c r="I98" s="12"/>
    </row>
    <row r="99" spans="2:7" ht="15">
      <c r="B99" s="40"/>
      <c r="E99" s="65"/>
      <c r="F99" s="51"/>
      <c r="G99" s="46"/>
    </row>
    <row r="100" spans="1:9" ht="28.5">
      <c r="A100" s="28" t="s">
        <v>27</v>
      </c>
      <c r="B100" s="38" t="s">
        <v>71</v>
      </c>
      <c r="C100" s="10">
        <v>1</v>
      </c>
      <c r="D100" s="10" t="s">
        <v>39</v>
      </c>
      <c r="E100" s="64"/>
      <c r="F100" s="47"/>
      <c r="G100" s="45">
        <f>C100*E100</f>
        <v>0</v>
      </c>
      <c r="H100" s="11"/>
      <c r="I100" s="12"/>
    </row>
    <row r="101" spans="1:9" ht="14.25">
      <c r="A101" s="2"/>
      <c r="B101" s="40"/>
      <c r="C101" s="2"/>
      <c r="D101" s="2"/>
      <c r="E101" s="75"/>
      <c r="F101" s="50"/>
      <c r="G101" s="50"/>
      <c r="H101" s="2"/>
      <c r="I101" s="2"/>
    </row>
    <row r="102" spans="1:9" ht="42.75">
      <c r="A102" s="28" t="s">
        <v>30</v>
      </c>
      <c r="B102" s="38" t="s">
        <v>72</v>
      </c>
      <c r="C102" s="10">
        <v>1</v>
      </c>
      <c r="D102" s="10" t="s">
        <v>39</v>
      </c>
      <c r="E102" s="64"/>
      <c r="F102" s="47"/>
      <c r="G102" s="45">
        <f>C102*E102</f>
        <v>0</v>
      </c>
      <c r="H102" s="11"/>
      <c r="I102" s="12"/>
    </row>
    <row r="103" spans="1:9" ht="14.25">
      <c r="A103" s="2"/>
      <c r="B103" s="40"/>
      <c r="C103" s="2"/>
      <c r="D103" s="2"/>
      <c r="E103" s="75"/>
      <c r="F103" s="50"/>
      <c r="G103" s="50"/>
      <c r="H103" s="2"/>
      <c r="I103" s="2"/>
    </row>
    <row r="104" spans="1:9" ht="71.25">
      <c r="A104" s="28" t="s">
        <v>31</v>
      </c>
      <c r="B104" s="40" t="s">
        <v>73</v>
      </c>
      <c r="C104" s="10">
        <v>1</v>
      </c>
      <c r="D104" s="10" t="s">
        <v>7</v>
      </c>
      <c r="E104" s="64"/>
      <c r="F104" s="47"/>
      <c r="G104" s="45">
        <f>C104*E104</f>
        <v>0</v>
      </c>
      <c r="H104" s="11"/>
      <c r="I104" s="12"/>
    </row>
    <row r="105" spans="1:9" ht="15">
      <c r="A105" s="28"/>
      <c r="B105" s="40"/>
      <c r="C105" s="10"/>
      <c r="D105" s="10"/>
      <c r="E105" s="70"/>
      <c r="F105" s="47"/>
      <c r="G105" s="47"/>
      <c r="H105" s="11"/>
      <c r="I105" s="11"/>
    </row>
    <row r="106" spans="1:9" ht="57">
      <c r="A106" s="28" t="s">
        <v>37</v>
      </c>
      <c r="B106" s="43" t="s">
        <v>80</v>
      </c>
      <c r="C106" s="13">
        <v>160</v>
      </c>
      <c r="D106" s="13" t="s">
        <v>35</v>
      </c>
      <c r="E106" s="64"/>
      <c r="F106" s="47"/>
      <c r="G106" s="45">
        <f>C106*E106</f>
        <v>0</v>
      </c>
      <c r="H106" s="11"/>
      <c r="I106" s="12"/>
    </row>
    <row r="107" spans="1:9" ht="14.25">
      <c r="A107" s="2"/>
      <c r="B107" s="3"/>
      <c r="C107" s="2"/>
      <c r="D107" s="2"/>
      <c r="E107" s="75"/>
      <c r="F107" s="50"/>
      <c r="G107" s="50"/>
      <c r="H107" s="2"/>
      <c r="I107" s="2"/>
    </row>
    <row r="108" spans="1:9" ht="15.75" thickBot="1">
      <c r="A108" s="30" t="s">
        <v>38</v>
      </c>
      <c r="B108" s="15" t="s">
        <v>91</v>
      </c>
      <c r="C108" s="14"/>
      <c r="D108" s="14"/>
      <c r="E108" s="73"/>
      <c r="F108" s="49"/>
      <c r="G108" s="53">
        <f>SUM(G77:G106)</f>
        <v>0</v>
      </c>
      <c r="H108" s="17"/>
      <c r="I108" s="16"/>
    </row>
    <row r="109" spans="1:9" ht="15">
      <c r="A109" s="1"/>
      <c r="B109" s="37"/>
      <c r="C109" s="13"/>
      <c r="D109" s="13"/>
      <c r="E109" s="70"/>
      <c r="F109" s="47"/>
      <c r="G109" s="47"/>
      <c r="H109" s="11"/>
      <c r="I109" s="11"/>
    </row>
    <row r="110" spans="1:9" ht="57">
      <c r="A110" s="28" t="s">
        <v>36</v>
      </c>
      <c r="B110" s="27" t="s">
        <v>100</v>
      </c>
      <c r="C110" s="13">
        <v>6</v>
      </c>
      <c r="D110" s="13" t="s">
        <v>29</v>
      </c>
      <c r="E110" s="76"/>
      <c r="F110" s="52"/>
      <c r="G110" s="44">
        <f>G108*5/100</f>
        <v>0</v>
      </c>
      <c r="H110" s="18"/>
      <c r="I110" s="19"/>
    </row>
    <row r="111" spans="5:7" ht="15">
      <c r="E111" s="65"/>
      <c r="F111" s="51"/>
      <c r="G111" s="46"/>
    </row>
    <row r="112" spans="1:9" ht="15.75" thickBot="1">
      <c r="A112" s="14"/>
      <c r="B112" s="15" t="s">
        <v>74</v>
      </c>
      <c r="C112" s="14"/>
      <c r="D112" s="14"/>
      <c r="E112" s="73"/>
      <c r="F112" s="49"/>
      <c r="G112" s="53">
        <f>SUM(G108:G110)</f>
        <v>0</v>
      </c>
      <c r="H112" s="17"/>
      <c r="I112" s="16"/>
    </row>
    <row r="113" ht="15.75" thickBot="1">
      <c r="E113" s="68"/>
    </row>
    <row r="114" spans="1:9" ht="21" thickBot="1" thickTop="1">
      <c r="A114" s="35" t="s">
        <v>99</v>
      </c>
      <c r="B114" s="21" t="s">
        <v>61</v>
      </c>
      <c r="C114" s="22"/>
      <c r="D114" s="22"/>
      <c r="E114" s="63"/>
      <c r="F114" s="23"/>
      <c r="G114" s="23"/>
      <c r="H114" s="23"/>
      <c r="I114" s="23"/>
    </row>
    <row r="115" spans="1:8" ht="15" thickTop="1">
      <c r="A115" s="3"/>
      <c r="B115" s="3"/>
      <c r="C115" s="3"/>
      <c r="D115" s="3"/>
      <c r="E115" s="68"/>
      <c r="F115" s="3"/>
      <c r="H115" s="3"/>
    </row>
    <row r="116" spans="1:9" ht="57">
      <c r="A116" s="29" t="s">
        <v>11</v>
      </c>
      <c r="B116" s="27" t="s">
        <v>103</v>
      </c>
      <c r="C116" s="10">
        <v>0.5</v>
      </c>
      <c r="D116" s="10" t="s">
        <v>29</v>
      </c>
      <c r="E116" s="71"/>
      <c r="F116" s="11"/>
      <c r="G116" s="54">
        <f>(G38+G54+G72+G112)*C116/100</f>
        <v>0</v>
      </c>
      <c r="H116" s="11"/>
      <c r="I116" s="12"/>
    </row>
    <row r="117" spans="1:8" ht="15">
      <c r="A117" s="29"/>
      <c r="B117" s="27"/>
      <c r="C117" s="10"/>
      <c r="D117" s="10"/>
      <c r="E117" s="68"/>
      <c r="F117" s="3"/>
      <c r="H117" s="3"/>
    </row>
    <row r="118" spans="1:9" ht="42.75">
      <c r="A118" s="28" t="s">
        <v>12</v>
      </c>
      <c r="B118" s="27" t="s">
        <v>104</v>
      </c>
      <c r="C118" s="13">
        <v>1.5</v>
      </c>
      <c r="D118" s="13" t="s">
        <v>29</v>
      </c>
      <c r="E118" s="72"/>
      <c r="F118" s="55"/>
      <c r="G118" s="54">
        <f>(G38+G54+G72+G112)*C118/100</f>
        <v>0</v>
      </c>
      <c r="I118" s="19"/>
    </row>
    <row r="119" spans="1:8" ht="15">
      <c r="A119" s="29"/>
      <c r="B119" s="27"/>
      <c r="C119" s="10"/>
      <c r="D119" s="10"/>
      <c r="E119" s="68"/>
      <c r="F119" s="3"/>
      <c r="H119" s="3"/>
    </row>
    <row r="120" spans="1:9" ht="15">
      <c r="A120" s="28" t="s">
        <v>8</v>
      </c>
      <c r="B120" s="27" t="s">
        <v>95</v>
      </c>
      <c r="C120" s="13">
        <v>1</v>
      </c>
      <c r="D120" s="13" t="s">
        <v>96</v>
      </c>
      <c r="E120" s="72"/>
      <c r="F120" s="55"/>
      <c r="G120" s="54">
        <f>+C120*E120</f>
        <v>0</v>
      </c>
      <c r="I120" s="19"/>
    </row>
    <row r="121" spans="1:6" ht="15">
      <c r="A121" s="28"/>
      <c r="B121" s="27"/>
      <c r="C121" s="13"/>
      <c r="D121" s="13"/>
      <c r="E121" s="68"/>
      <c r="F121" s="3"/>
    </row>
    <row r="122" spans="1:9" ht="28.5">
      <c r="A122" s="28" t="s">
        <v>13</v>
      </c>
      <c r="B122" s="27" t="s">
        <v>97</v>
      </c>
      <c r="C122" s="13">
        <v>6</v>
      </c>
      <c r="D122" s="13" t="s">
        <v>52</v>
      </c>
      <c r="E122" s="72"/>
      <c r="F122" s="55"/>
      <c r="G122" s="54">
        <f>+C122*E122</f>
        <v>0</v>
      </c>
      <c r="I122" s="19"/>
    </row>
    <row r="123" spans="1:6" ht="15">
      <c r="A123" s="28"/>
      <c r="B123" s="27"/>
      <c r="C123" s="13"/>
      <c r="D123" s="13"/>
      <c r="E123" s="68"/>
      <c r="F123" s="3"/>
    </row>
    <row r="124" spans="1:9" ht="15">
      <c r="A124" s="28" t="s">
        <v>14</v>
      </c>
      <c r="B124" s="27" t="s">
        <v>98</v>
      </c>
      <c r="C124" s="13">
        <v>6</v>
      </c>
      <c r="D124" s="13" t="s">
        <v>52</v>
      </c>
      <c r="E124" s="72"/>
      <c r="F124" s="55"/>
      <c r="G124" s="54">
        <f>+C124*E124</f>
        <v>0</v>
      </c>
      <c r="I124" s="19"/>
    </row>
    <row r="125" spans="1:6" ht="15">
      <c r="A125" s="28"/>
      <c r="B125" s="27"/>
      <c r="C125" s="13"/>
      <c r="D125" s="13"/>
      <c r="E125" s="68"/>
      <c r="F125" s="3"/>
    </row>
    <row r="126" spans="1:9" ht="15.75" thickBot="1">
      <c r="A126" s="14"/>
      <c r="B126" s="15" t="s">
        <v>101</v>
      </c>
      <c r="C126" s="14"/>
      <c r="D126" s="14"/>
      <c r="E126" s="73"/>
      <c r="F126" s="49"/>
      <c r="G126" s="53">
        <f>SUM(G116:G124)</f>
        <v>0</v>
      </c>
      <c r="H126" s="17"/>
      <c r="I126" s="16"/>
    </row>
  </sheetData>
  <sheetProtection password="B39A" sheet="1"/>
  <mergeCells count="1">
    <mergeCell ref="B9:C9"/>
  </mergeCells>
  <printOptions horizontalCentered="1"/>
  <pageMargins left="0.5905511811023623" right="0.1968503937007874" top="0.5905511811023623" bottom="0" header="0.5118110236220472" footer="0"/>
  <pageSetup fitToHeight="16" horizontalDpi="600" verticalDpi="600" orientation="portrait" paperSize="9" scale="67" r:id="rId1"/>
  <headerFooter alignWithMargins="0">
    <oddFooter>&amp;C&amp;P</oddFooter>
  </headerFooter>
  <rowBreaks count="3" manualBreakCount="3">
    <brk id="30" max="8" man="1"/>
    <brk id="68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Katarina Majnik</cp:lastModifiedBy>
  <cp:lastPrinted>2012-09-05T08:35:10Z</cp:lastPrinted>
  <dcterms:created xsi:type="dcterms:W3CDTF">2004-04-07T08:10:57Z</dcterms:created>
  <dcterms:modified xsi:type="dcterms:W3CDTF">2012-09-05T08:35:15Z</dcterms:modified>
  <cp:category/>
  <cp:version/>
  <cp:contentType/>
  <cp:contentStatus/>
</cp:coreProperties>
</file>