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600" yWindow="-15" windowWidth="12645" windowHeight="12495" tabRatio="888"/>
  </bookViews>
  <sheets>
    <sheet name="Filtracija Avče" sheetId="16" r:id="rId1"/>
    <sheet name="Monterska - Meteorna" sheetId="12" state="hidden" r:id="rId2"/>
  </sheets>
  <definedNames>
    <definedName name="_xlnm.Print_Area" localSheetId="0">'Filtracija Avče'!$A$1:$G$320</definedName>
  </definedNames>
  <calcPr calcId="125725"/>
</workbook>
</file>

<file path=xl/calcChain.xml><?xml version="1.0" encoding="utf-8"?>
<calcChain xmlns="http://schemas.openxmlformats.org/spreadsheetml/2006/main">
  <c r="G22" i="16"/>
  <c r="G24" s="1"/>
  <c r="G303"/>
  <c r="G293"/>
  <c r="G285"/>
  <c r="G283"/>
  <c r="G281"/>
  <c r="G279"/>
  <c r="G277"/>
  <c r="G275"/>
  <c r="G273"/>
  <c r="G271"/>
  <c r="G268"/>
  <c r="G267"/>
  <c r="G264"/>
  <c r="G263"/>
  <c r="G262"/>
  <c r="G259"/>
  <c r="G257"/>
  <c r="G255"/>
  <c r="G252"/>
  <c r="G250"/>
  <c r="G246"/>
  <c r="G244"/>
  <c r="G243"/>
  <c r="G240"/>
  <c r="G238"/>
  <c r="G237"/>
  <c r="G236"/>
  <c r="G235"/>
  <c r="G232"/>
  <c r="G229"/>
  <c r="G227"/>
  <c r="G225"/>
  <c r="G223"/>
  <c r="G220"/>
  <c r="G217"/>
  <c r="G214"/>
  <c r="G212"/>
  <c r="G209"/>
  <c r="G201"/>
  <c r="G200"/>
  <c r="G199"/>
  <c r="G196"/>
  <c r="G191"/>
  <c r="G186"/>
  <c r="G185"/>
  <c r="G184"/>
  <c r="G181"/>
  <c r="G180"/>
  <c r="G179"/>
  <c r="G171"/>
  <c r="G170"/>
  <c r="G167"/>
  <c r="G166"/>
  <c r="G165"/>
  <c r="G164"/>
  <c r="G163"/>
  <c r="G162"/>
  <c r="G161"/>
  <c r="G160"/>
  <c r="G159"/>
  <c r="G158"/>
  <c r="G157"/>
  <c r="G156"/>
  <c r="G155"/>
  <c r="G154"/>
  <c r="G153"/>
  <c r="G150"/>
  <c r="G149"/>
  <c r="G148"/>
  <c r="G147"/>
  <c r="G142"/>
  <c r="G141"/>
  <c r="G126"/>
  <c r="G122"/>
  <c r="G121"/>
  <c r="G120"/>
  <c r="G119"/>
  <c r="G116"/>
  <c r="G115"/>
  <c r="G114"/>
  <c r="G113"/>
  <c r="G112"/>
  <c r="G100"/>
  <c r="G96"/>
  <c r="G52"/>
  <c r="G50"/>
  <c r="G48"/>
  <c r="G46"/>
  <c r="G301"/>
  <c r="G140" l="1"/>
  <c r="G195"/>
  <c r="G194"/>
  <c r="G72" l="1"/>
  <c r="G314" l="1"/>
  <c r="G312"/>
  <c r="G208"/>
  <c r="G207"/>
  <c r="G133"/>
  <c r="G98"/>
  <c r="G94"/>
  <c r="G92"/>
  <c r="G88"/>
  <c r="G86"/>
  <c r="G82"/>
  <c r="G84"/>
  <c r="G32" l="1"/>
  <c r="F313"/>
  <c r="G213"/>
  <c r="G190" l="1"/>
  <c r="G189"/>
  <c r="G182"/>
  <c r="G145"/>
  <c r="D90"/>
  <c r="G90" s="1"/>
  <c r="G107" l="1"/>
  <c r="G34" l="1"/>
  <c r="G36"/>
  <c r="G38"/>
  <c r="G40"/>
  <c r="G44"/>
  <c r="G291" l="1"/>
  <c r="G289"/>
  <c r="G287"/>
  <c r="G135"/>
  <c r="G204"/>
  <c r="G183"/>
  <c r="G176"/>
  <c r="G174"/>
  <c r="G152"/>
  <c r="G151"/>
  <c r="G146"/>
  <c r="G139"/>
  <c r="G137"/>
  <c r="G316"/>
  <c r="G124"/>
  <c r="G109"/>
  <c r="G80"/>
  <c r="G78"/>
  <c r="G76"/>
  <c r="G74"/>
  <c r="G70"/>
  <c r="G68"/>
  <c r="G66"/>
  <c r="G64"/>
  <c r="G62"/>
  <c r="G60"/>
  <c r="G20" l="1"/>
  <c r="G318"/>
  <c r="G23" s="1"/>
  <c r="G19"/>
  <c r="G18"/>
  <c r="G21" l="1"/>
  <c r="G305"/>
  <c r="B44" i="12"/>
  <c r="G40"/>
  <c r="G38"/>
  <c r="G36"/>
  <c r="G20"/>
  <c r="G8"/>
  <c r="G6"/>
</calcChain>
</file>

<file path=xl/sharedStrings.xml><?xml version="1.0" encoding="utf-8"?>
<sst xmlns="http://schemas.openxmlformats.org/spreadsheetml/2006/main" count="524" uniqueCount="281">
  <si>
    <t>Opis del</t>
  </si>
  <si>
    <t>količina</t>
  </si>
  <si>
    <t>enota</t>
  </si>
  <si>
    <t>znesek</t>
  </si>
  <si>
    <t>m</t>
  </si>
  <si>
    <t>kos</t>
  </si>
  <si>
    <t>centa/enoto</t>
  </si>
  <si>
    <t>4.1</t>
  </si>
  <si>
    <t>4.2</t>
  </si>
  <si>
    <t>4.3</t>
  </si>
  <si>
    <t>4.4</t>
  </si>
  <si>
    <t>4.5</t>
  </si>
  <si>
    <t>4.6</t>
  </si>
  <si>
    <t>4.7</t>
  </si>
  <si>
    <t>4.8</t>
  </si>
  <si>
    <t>4.9</t>
  </si>
  <si>
    <t>4.10</t>
  </si>
  <si>
    <t>4.11</t>
  </si>
  <si>
    <t>%</t>
  </si>
  <si>
    <t>Pregled in čiscenje kanala pred izvedbo tlačnega poizkusa.</t>
    <phoneticPr fontId="6" type="noConversion"/>
  </si>
  <si>
    <t>Tlačni poizkus vodotesnosti položenih kanalizaeijskih cevi, po standardu EN1610.</t>
    <phoneticPr fontId="6" type="noConversion"/>
  </si>
  <si>
    <t>Pregled kanala s TV kamero.</t>
    <phoneticPr fontId="6" type="noConversion"/>
  </si>
  <si>
    <t>4</t>
  </si>
  <si>
    <t>št.</t>
  </si>
  <si>
    <t>Ostala dodatna in nepredvidena dela. Obračun po dejanskih stroških porabe časa in materiala po vpisu v gradbeni dnevnik. Ocena stroškov 5% od vrednosti del.</t>
  </si>
  <si>
    <t>4.12</t>
  </si>
  <si>
    <t>Dobava in montaža polietilenskih kanalizaeijskih cevi MAPIKAN OD 800 SN8 (SIST EN 13476), kompletno z gumi tesnili in priključitvijo na jaške.</t>
  </si>
  <si>
    <t>Dobava in montaža polietilenskih kanalizaeijskih cevi MAPIKAN OD 630 SN8 (SIST EN 13476), kompletno z gumi tesnili in priključitvijo na jaške.</t>
  </si>
  <si>
    <t>Dobava in montaža polietilenskih kanalizaeijskih cevi MAPIKAN OD 500 SN8 (SIST EN 13476), kompletno z gumi tesnili in priključitvijo na jaške.</t>
  </si>
  <si>
    <t>Dobava in montaža polietilenskih kanalizaeijskih cevi MAPIKAN OD 400 SN8 (SIST EN 13476), kompletno z gumi tesnili in priključitvijo na jaške.</t>
  </si>
  <si>
    <t>Dobava in montaža polietilenskih kanalizaeijskih cevi MAPIKAN OD 315 SN8 (SIST EN 13476), kompletno z gumi tesnili in priključitvijo na jaške.</t>
  </si>
  <si>
    <t>Dobava in montaža polietilenskih kanalizaeijskih cevi MAPIKAN OD 250 SN8 (SIST EN 13476), kompletno z gumi tesnili in priključitvijo na jaške.</t>
  </si>
  <si>
    <t>Dobava in montaža gladkih polietilenskih kanalizaeijskih cevi PE d 160 mm (S10) SN8 (SIST EN 12666), kompletno z gumi tesnili, varjenjem na licu mesta in priključitvijo na jaške (požiralniške povezave).</t>
  </si>
  <si>
    <t>4.13</t>
  </si>
  <si>
    <t>4.14</t>
  </si>
  <si>
    <t>4.15</t>
  </si>
  <si>
    <t>4.16</t>
  </si>
  <si>
    <t>4.17</t>
  </si>
  <si>
    <t>4.18</t>
  </si>
  <si>
    <t>4.19</t>
  </si>
  <si>
    <t>MONTERSKA DELA - Meteorna kanalizacija</t>
  </si>
  <si>
    <r>
      <t>Dobava in montaža MAPIKAN loka 45</t>
    </r>
    <r>
      <rPr>
        <vertAlign val="superscript"/>
        <sz val="10"/>
        <rFont val="Arial"/>
        <family val="2"/>
        <charset val="238"/>
      </rPr>
      <t xml:space="preserve">o </t>
    </r>
    <r>
      <rPr>
        <sz val="10"/>
        <rFont val="Arial"/>
        <family val="2"/>
        <charset val="238"/>
      </rPr>
      <t>OD 630  mm SN8 vključno s spojnimi elementi ter priključitvijo na cevi (iztok iz lovilca mineralnih olj).</t>
    </r>
  </si>
  <si>
    <r>
      <t>Dobava in montaža MAPIKAN odcepov 90</t>
    </r>
    <r>
      <rPr>
        <vertAlign val="superscript"/>
        <sz val="10"/>
        <rFont val="Arial"/>
        <family val="2"/>
        <charset val="238"/>
      </rPr>
      <t xml:space="preserve">o </t>
    </r>
    <r>
      <rPr>
        <sz val="10"/>
        <rFont val="Arial"/>
        <family val="2"/>
        <charset val="238"/>
      </rPr>
      <t>DN 500/160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</si>
  <si>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400/160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</si>
  <si>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315/160  mm SN8 vključno s spojnimi elementi ter priključitvijo na cevi (slepi priklop požiralniške povezave).</t>
    </r>
  </si>
  <si>
    <r>
      <t>Dobava in montaža MAPIKAN odcepov 90</t>
    </r>
    <r>
      <rPr>
        <vertAlign val="superscript"/>
        <sz val="10"/>
        <rFont val="Arial"/>
        <family val="2"/>
        <charset val="238"/>
      </rPr>
      <t xml:space="preserve">o </t>
    </r>
    <r>
      <rPr>
        <sz val="10"/>
        <rFont val="Arial"/>
        <family val="2"/>
        <charset val="238"/>
      </rPr>
      <t>DN 250/160  mm SN8 vključno s spojnimi elementi ter priključitvijo na cevi (slepi priklop požiralniške povezave).</t>
    </r>
  </si>
  <si>
    <r>
      <t>Dobava in montaža gladkih polietilenskih lokov 90</t>
    </r>
    <r>
      <rPr>
        <vertAlign val="superscript"/>
        <sz val="10"/>
        <rFont val="Arial"/>
        <family val="2"/>
        <charset val="238"/>
      </rPr>
      <t xml:space="preserve">o </t>
    </r>
    <r>
      <rPr>
        <sz val="10"/>
        <rFont val="Arial"/>
        <family val="2"/>
        <charset val="238"/>
      </rPr>
      <t>d1 60  mm SN8 vključno s spojnimi elementi ter priključitvijo na cevi (slepi priklop požiralniške povezave - prehod v vertikalo).</t>
    </r>
  </si>
  <si>
    <t>Dobava in montaža kompenzacijskih kosov diferenčnih posedkov OD 400 mm  SN8 na iztoku iz umirejavlnih jaškov sistema PLUVIA.</t>
  </si>
  <si>
    <t>Dobava in montaža kompenzacijskih kosov diferenčnih posedkov OD 630 mm  SN8 na vtoku in iztoku iz lovilca minerlanih olj.</t>
  </si>
  <si>
    <t>1.</t>
  </si>
  <si>
    <t>2.</t>
  </si>
  <si>
    <t>3.</t>
  </si>
  <si>
    <t>4.</t>
  </si>
  <si>
    <t>5.</t>
  </si>
  <si>
    <t>6.</t>
  </si>
  <si>
    <t>7.</t>
  </si>
  <si>
    <t>8.</t>
  </si>
  <si>
    <t xml:space="preserve"> R E K A P I T U L A C I J A </t>
  </si>
  <si>
    <t>PREDDELA</t>
  </si>
  <si>
    <t>ZEMELJSKA DELA</t>
  </si>
  <si>
    <t>MONTAŽNA DELA</t>
  </si>
  <si>
    <t>SKUPAJ:</t>
  </si>
  <si>
    <t>cena/enoto</t>
  </si>
  <si>
    <t>Zakoličba trase vodovoda z niveliranjem</t>
  </si>
  <si>
    <t>Izdelava in postavitev gradbenih profilov</t>
  </si>
  <si>
    <t>ur</t>
  </si>
  <si>
    <t>9.</t>
  </si>
  <si>
    <t>10.</t>
  </si>
  <si>
    <t>PREDDELA SKUPAJ:</t>
  </si>
  <si>
    <t>11.</t>
  </si>
  <si>
    <t>12.</t>
  </si>
  <si>
    <t>13.</t>
  </si>
  <si>
    <t>14.</t>
  </si>
  <si>
    <t>15.</t>
  </si>
  <si>
    <t>16.</t>
  </si>
  <si>
    <t>17.</t>
  </si>
  <si>
    <t>18.</t>
  </si>
  <si>
    <t>19.</t>
  </si>
  <si>
    <t>20.</t>
  </si>
  <si>
    <t>ZEMELJSKA DELA SKUPAJ:</t>
  </si>
  <si>
    <t>GRADBENA DELA</t>
  </si>
  <si>
    <t>GRADBENA DELA SKUPAJ:</t>
  </si>
  <si>
    <t>Dobava in montaža fazonskih kosov iz nodularne litine GGG 400, PN16, z zunanjo in notranjo epoksy zaščito min. debeline 70 mikronov, z gumi tesnili in vijaki z maticami, vijaki po montaži dodatno antikorozijsko zaščiteni.</t>
  </si>
  <si>
    <t>Dobava in montaža teleskopske-vgradbene garniture za EV zasune, vgradbena višina h=0,7-1,2m, komplet z podložno ploščo Tip. 240 in varovalno teleskopsko cestno kapo d90 (kot npr. PAM) z napisom VODA. Skupaj z vsem montažnim in tesnilnim materialom.</t>
  </si>
  <si>
    <t>21.</t>
  </si>
  <si>
    <t>22.</t>
  </si>
  <si>
    <t>Dobava in polaganje opozorilnega traku z indikatorjem in napisom VODOVOD</t>
  </si>
  <si>
    <t>Obveščanje potrošnikov o zaprtju vodovoda, zapiranje, čiščenje in ponovno odpiranje po navodilih in nadzorom upravljavca.</t>
  </si>
  <si>
    <t>Dobava in montaža označevalne tablice (SIST 1005) za označitev elementov vodovoda, z drogom in izvedbo temelja. Vključno z montažnim materialom.</t>
  </si>
  <si>
    <t>ZAKLJUČNA DELA</t>
  </si>
  <si>
    <t>Izdelava geodetskega načrta izvedenega stanja z elaboratom KKN za vnos v kataster komunalnih naprav po zahtevah upravljalca</t>
  </si>
  <si>
    <t>ZAKLJUČNA DELA SKUPAJ:</t>
  </si>
  <si>
    <t>kpl</t>
  </si>
  <si>
    <t>m'</t>
  </si>
  <si>
    <t>Priprava in organizacija gradbišča v skladu z Uredbo, Zavarovanje prometa med gradnjo, pridobitev dovoljenja za cestno zaporo, z ureditvijo prometnega režima v času gradnje (obvestilo, zavarovanje gradbene jame in gradbišča, postavitev prometne signalizacije, postavitev zaščitne ograje, premostitvenih objektov za prešce in ostali promet). Po končanih delih odstraniti prometno signalizacijo in vzpostaviti prometni režim v prvotno stanje.</t>
  </si>
  <si>
    <t>N-kos DN50</t>
  </si>
  <si>
    <t>Dobava in montaža krogličnih ventilov. Telo krogličnega ventila (min. PN 25) mora biti izdelano iz niklane prešane medenine MS 58, krogla je izdelana iz prešane medenine MS 58 s trdo kromirano prevleko, tesnili krogle ter tesnilo osovine so izdelani iz PTFE teflona. Ohišje ventila mora biti izdelano po standardu DIN 17660.</t>
  </si>
  <si>
    <t>DN25</t>
  </si>
  <si>
    <t xml:space="preserve"> - talni hidrant DN50</t>
  </si>
  <si>
    <t>MONTAŽNA DELA SKUPAJ:</t>
  </si>
  <si>
    <t xml:space="preserve">Planiranje dna vodovodnega jarka s točnostjo +/-3cm s komprimiranjem do Eu=40N/mm2                </t>
  </si>
  <si>
    <t>Čiščenje in pobrizg obstoječega asfalta z bitumensko emulzijo porabe 0.5 kg/m2, komplet z vsemi pomožnimi deli, prenosi in prevozi.</t>
  </si>
  <si>
    <r>
      <t>m</t>
    </r>
    <r>
      <rPr>
        <vertAlign val="superscript"/>
        <sz val="11"/>
        <color indexed="8"/>
        <rFont val="Arial"/>
        <family val="2"/>
        <charset val="238"/>
      </rPr>
      <t>2</t>
    </r>
  </si>
  <si>
    <t>Čiščenje in pobrizg asfalta (obstoječi in prva vgradnja) z bitumensko emulzijo porabe 0.5 kg/m2, komplet z vsemi pomožnimi deli, prenosi in prevozi. (izdelava po fazi posedanja)</t>
  </si>
  <si>
    <t xml:space="preserve">ZEMELJSKA DELA </t>
  </si>
  <si>
    <t>Izdelava mulde ob robu asfaltiranega cestišča, za odvod padavinske vode v obstoječe jarke in požiralnike.</t>
  </si>
  <si>
    <t>Črpanje vode iz gradbene jame med izkopom in montažo (Obračun po dejansko porabljenem času).</t>
  </si>
  <si>
    <t>DN50</t>
  </si>
  <si>
    <t>Pocinkani fitingi iz bele temprane litine visoke kvalitete z vroče cinkano prevleko. Ustrezati morajo standardu DIN 1692, DIN 2999/1 (ISO 7/1):skupaj z dvovijačniki.</t>
  </si>
  <si>
    <t xml:space="preserve"> - T-kos DN50/R2"</t>
  </si>
  <si>
    <t>pavšal</t>
  </si>
  <si>
    <t>Čiščenje terena in odvodz materiala na deponijo do 30km.</t>
  </si>
  <si>
    <r>
      <t>Dobava in zasip jarka vodovoda z tamponskim drobljencem iz kamnine 0/63mm, ter komprimiranje v plasteh po 20 cm do zgoščenosti  do 95 % po standardnem Prokterjevem postopku oziroma do EV</t>
    </r>
    <r>
      <rPr>
        <vertAlign val="subscript"/>
        <sz val="10"/>
        <color theme="1"/>
        <rFont val="Arial"/>
        <family val="2"/>
        <charset val="238"/>
      </rPr>
      <t>2</t>
    </r>
    <r>
      <rPr>
        <sz val="10"/>
        <color theme="1"/>
        <rFont val="Arial"/>
        <family val="2"/>
        <charset val="238"/>
      </rPr>
      <t>&gt;60 MN/m2/</t>
    </r>
  </si>
  <si>
    <r>
      <t>m</t>
    </r>
    <r>
      <rPr>
        <vertAlign val="superscript"/>
        <sz val="10"/>
        <color theme="1"/>
        <rFont val="Arial"/>
        <family val="2"/>
        <charset val="238"/>
      </rPr>
      <t>3</t>
    </r>
  </si>
  <si>
    <r>
      <t>Zasip vodovodnega jarka z materialom od izkopa  ter komprimiranje v plasteh po 20cm do zgoščenosti  do 95 % MMP po standardnem Prokterjevem postopku oziroma do EV</t>
    </r>
    <r>
      <rPr>
        <vertAlign val="subscript"/>
        <sz val="10"/>
        <color theme="1"/>
        <rFont val="Arial"/>
        <family val="2"/>
        <charset val="238"/>
      </rPr>
      <t>2</t>
    </r>
    <r>
      <rPr>
        <sz val="10"/>
        <color theme="1"/>
        <rFont val="Arial"/>
        <family val="2"/>
        <charset val="238"/>
      </rPr>
      <t>&gt;60 MN/m2</t>
    </r>
  </si>
  <si>
    <t xml:space="preserve"> - v terenu IV-V. Ktg</t>
  </si>
  <si>
    <t>Dobava in vgrajevanje prve nosilne plasti bituminiziranega drobljenca zrnavosti 0/22 ali 0/32 mm v debelini 7 cm -  AC 22 base B50/70 A3 komplet z vsemi pomožnimi deli, prenosi in prevozi. (vgradnja za fazo posedanja)</t>
  </si>
  <si>
    <t xml:space="preserve">Dobava in vgradnja tamponskega drobljenca iz kamnine 0/32mm za izdelavo nevezane nosilne plasti cestišča debeline 20 do 30 cm skupaj z utrjevanjem do zgoščenosti &gt;=98 % MMP. 
</t>
  </si>
  <si>
    <t>Frezanje obrambnozapornega plasti obstoječega vozišča debeline do 3 cm, skupaj s predhodno položeno nosilno plastjo (faza posedanja) v skupni širini do 2,5 m, komplet z nalaganjem in odvozom odvečnega materiala na stalno deponijo do 30 km ter vsemi pomožnimi deli, prenosi in prevozi. (izdelava po fazi posedanja)</t>
  </si>
  <si>
    <t>Dobava in vgrajevanje vezane obrambnozaporne plasti bituminiziranega betona (BB 8) iz zmesi zrn iz silikatnih kamnin in cestogradbenega bitumna v debelini 30 mm - AC 8 surf B50/70 A3, komplet z vsemi pomožnimi deli, prenosi in prevozi. (izdelava po fazi posedanja)</t>
  </si>
  <si>
    <t>Izdelava oziroma popravilo obstoječe bankine iz kamnitega drobljenca ali naravnega kamnitega materiala frakcije 0/32, v širini 0,5 m, debeline 10 cm skupaj z uvaljanjem ter vsemi pomožnimi deli prenosi in prevozi.</t>
  </si>
  <si>
    <t xml:space="preserve">Široki strojni odriv humusa do debeline 30 cm v območju zelenice oziroma deponiranje na gradbiščni deponijo, komplet z vsemi pomožnimi deli, prenosi in prevozi. </t>
  </si>
  <si>
    <t>Humusiranje  z materialom od izkopa s prevozom iz gradbiščne deponije v sloju do 30 cm skupaj z  razgrinjajem in planiranjem ter zatravitvijo.</t>
  </si>
  <si>
    <t>Izdelava betonskih sidernih blokov dim 80x40x40 iz betona C16/20 komplet z opažanjem ter dobavo in vgrajevanjem betona.</t>
  </si>
  <si>
    <t>Izdelava betonskih podstavkov dim 40x40x20 C16/20, komplet z opažanjem, dobavo in vgrajevanjem betona, za sidranje in postavitev  znakov vodovoda ter temeljev N-kosov hidrantov.</t>
  </si>
  <si>
    <t>fi350 L=600mm</t>
  </si>
  <si>
    <t xml:space="preserve">Izdevava prebojev skozi stene z vrtanjem, komplet z odvozom odpadkov na gradbiščno deponijo. </t>
  </si>
  <si>
    <t>fi350 L=200mm</t>
  </si>
  <si>
    <t>Dobava in montaža: polietilenska cev za  pitno vodo iz materiala PE100 fi75x6,8mm (DN65), za delovni tlak PN16 bar (SDR11) v kolutu.</t>
  </si>
  <si>
    <t>Dobava in montaža: polietilenska cev za tlačno kanalizacijo iz materiala PE80 fi90x5,4mm (DN80), za delovni tlak PN8 bar (SDR17) v palici.</t>
  </si>
  <si>
    <t>T DN65/50</t>
  </si>
  <si>
    <t>FF DN50 L=200</t>
  </si>
  <si>
    <t>FF DN50 L=400</t>
  </si>
  <si>
    <t>ZOBATA SPOJKA PE-Ø75/JE-DN65</t>
  </si>
  <si>
    <t>X-kos DN50/R2"</t>
  </si>
  <si>
    <r>
      <t>X-kos DN50/R2</t>
    </r>
    <r>
      <rPr>
        <sz val="8"/>
        <color theme="1"/>
        <rFont val="Arial"/>
        <family val="2"/>
        <charset val="238"/>
      </rPr>
      <t>1/2</t>
    </r>
    <r>
      <rPr>
        <sz val="10"/>
        <color theme="1"/>
        <rFont val="Arial"/>
        <family val="2"/>
        <charset val="238"/>
      </rPr>
      <t xml:space="preserve"> "</t>
    </r>
  </si>
  <si>
    <r>
      <t>X-kos DN65/R1</t>
    </r>
    <r>
      <rPr>
        <sz val="10"/>
        <color theme="1"/>
        <rFont val="Arial"/>
        <family val="2"/>
        <charset val="238"/>
      </rPr>
      <t>"</t>
    </r>
  </si>
  <si>
    <t>FFK 45° DN65</t>
  </si>
  <si>
    <t>FFK 30° DN65</t>
  </si>
  <si>
    <t>Q DN65</t>
  </si>
  <si>
    <t>Q DN200</t>
  </si>
  <si>
    <t>FF DN200 L=1000</t>
  </si>
  <si>
    <t>Q DN250</t>
  </si>
  <si>
    <t>FFR DN150/200</t>
  </si>
  <si>
    <t>FF DN250 L=600</t>
  </si>
  <si>
    <t xml:space="preserve">fi125 L=200mm </t>
  </si>
  <si>
    <t xml:space="preserve"> - zasun EV DN65</t>
  </si>
  <si>
    <t>protiprirobnica-slepa DN200</t>
  </si>
  <si>
    <r>
      <t xml:space="preserve"> - T-kos DN65/R2</t>
    </r>
    <r>
      <rPr>
        <sz val="8"/>
        <color theme="1"/>
        <rFont val="Arial"/>
        <family val="2"/>
        <charset val="238"/>
      </rPr>
      <t>1/2</t>
    </r>
    <r>
      <rPr>
        <sz val="10"/>
        <color theme="1"/>
        <rFont val="Arial"/>
        <family val="2"/>
        <charset val="238"/>
      </rPr>
      <t>"</t>
    </r>
  </si>
  <si>
    <r>
      <t xml:space="preserve"> - koleno 90° DN65/R2</t>
    </r>
    <r>
      <rPr>
        <sz val="8"/>
        <color theme="1"/>
        <rFont val="Arial"/>
        <family val="2"/>
        <charset val="238"/>
      </rPr>
      <t>1/2</t>
    </r>
    <r>
      <rPr>
        <sz val="10"/>
        <color theme="1"/>
        <rFont val="Arial"/>
        <family val="2"/>
        <charset val="238"/>
      </rPr>
      <t>"</t>
    </r>
  </si>
  <si>
    <t xml:space="preserve"> - redukcija DN50-R2" (zun.)/DN15-R1/2" (notr.)</t>
  </si>
  <si>
    <t xml:space="preserve"> - redukcija DN65-R2" (zun.)/DN25-R1" (zun.)</t>
  </si>
  <si>
    <t xml:space="preserve"> - spojka JE-R3"(notranji)/PE-fi90</t>
  </si>
  <si>
    <r>
      <t xml:space="preserve"> - spojka JE-R2</t>
    </r>
    <r>
      <rPr>
        <sz val="8"/>
        <color theme="1"/>
        <rFont val="Arial"/>
        <family val="2"/>
        <charset val="238"/>
      </rPr>
      <t>1/2</t>
    </r>
    <r>
      <rPr>
        <sz val="10"/>
        <color theme="1"/>
        <rFont val="Arial"/>
        <family val="2"/>
        <charset val="238"/>
      </rPr>
      <t>"(notranji)/PE-fi75</t>
    </r>
  </si>
  <si>
    <t xml:space="preserve"> - spojka JE-R2"(notranji)/PE-fi63</t>
  </si>
  <si>
    <t>Dobava in montaža prehodnega kosa iz PP za prehod iz PE na navojno cev, skupaj z montažnim in  tesnilnim materialom.</t>
  </si>
  <si>
    <t>DN15</t>
  </si>
  <si>
    <t>Dobava in montaža prehodnega kosa iz PP za prehod iz PVC-U na navojno cev, skupaj z montažnim in  tesnilnim materialom.</t>
  </si>
  <si>
    <t xml:space="preserve"> - spojka JE-R3"(notranji)/PVC-U-fi90</t>
  </si>
  <si>
    <t xml:space="preserve"> - spojka JE-R2"(notranji)/PVC-U-fi63</t>
  </si>
  <si>
    <t xml:space="preserve">fi110x2 </t>
  </si>
  <si>
    <t xml:space="preserve">fi125x2 </t>
  </si>
  <si>
    <t xml:space="preserve">fi200x2 </t>
  </si>
  <si>
    <t>Dobava in montaža EV zasuna PN16 iz nodularne litine GGG 400 z epoksy zaščito minimalne debeline 250 mikronov. Klin zasuna je zaščiten z EPDM elastomerno gumo. Vreteno zasuna je izdelano iz nerjavečega jekla. Tesnenje na vretenu je izvedeno z dvema "O" tesniloma iz NBR. Na obeh straneh klina sta teflonski vodili. Komplet z gumi tesnili, vijaki in maticami. Vijaki po montaži dodatno antikorozijsko zaščiteni. Ustrezati morajo standardu EN 1074 in ISO 7259.</t>
  </si>
  <si>
    <r>
      <t xml:space="preserve"> - koleno 90° DN15/R</t>
    </r>
    <r>
      <rPr>
        <sz val="8"/>
        <color theme="1"/>
        <rFont val="Arial"/>
        <family val="2"/>
        <charset val="238"/>
      </rPr>
      <t>1/2</t>
    </r>
    <r>
      <rPr>
        <sz val="10"/>
        <color theme="1"/>
        <rFont val="Arial"/>
        <family val="2"/>
        <charset val="238"/>
      </rPr>
      <t>"</t>
    </r>
  </si>
  <si>
    <t xml:space="preserve"> - holandec DN15</t>
  </si>
  <si>
    <t>Dobava in montaža pocinkanih, srednjetežkih, navojnih cevi po EN 10208-1, za pitno vodo, komplet s fazonskimi kosi, spojnim in tesnilnim materialom.</t>
  </si>
  <si>
    <t>DN65</t>
  </si>
  <si>
    <t xml:space="preserve">Dobava in montaža fazonskih kosov Multi/Joint® EU DN150  iz nodularne litine GGG 45, PN16, za pitno vodo z zunanjo in notranjo epoksy zaščito min. debeline 70 mikronov, z gumi tesnili in inox vijaki z maticami. </t>
  </si>
  <si>
    <t xml:space="preserve">prehodna red. "U" spojka NL-DN200/PVC fi160  </t>
  </si>
  <si>
    <t xml:space="preserve">prirobnična red. "E" spojka NL-DN150/PVC fi160  </t>
  </si>
  <si>
    <r>
      <rPr>
        <sz val="11"/>
        <color theme="1"/>
        <rFont val="Symbol"/>
        <family val="1"/>
        <charset val="2"/>
      </rPr>
      <t>f</t>
    </r>
    <r>
      <rPr>
        <sz val="10"/>
        <color theme="1"/>
        <rFont val="Arial"/>
        <family val="2"/>
        <charset val="238"/>
      </rPr>
      <t>110</t>
    </r>
  </si>
  <si>
    <r>
      <rPr>
        <sz val="11"/>
        <color theme="1"/>
        <rFont val="Symbol"/>
        <family val="1"/>
        <charset val="2"/>
      </rPr>
      <t>f</t>
    </r>
    <r>
      <rPr>
        <sz val="10"/>
        <color theme="1"/>
        <rFont val="Arial"/>
        <family val="2"/>
        <charset val="238"/>
      </rPr>
      <t>160</t>
    </r>
  </si>
  <si>
    <t>Dobava in montaža cevakov iz kamene volne debeline 5cm za izolacijo nadzemnih PVC-U cevi skupaj z zaščitnim plaščem iz aluminijsate pločevine debeline 1mm, komplet spojnim in drobnim montažnim materialom</t>
  </si>
  <si>
    <r>
      <rPr>
        <sz val="11"/>
        <color theme="1"/>
        <rFont val="Symbol"/>
        <family val="1"/>
        <charset val="2"/>
      </rPr>
      <t>f</t>
    </r>
    <r>
      <rPr>
        <sz val="10"/>
        <color theme="1"/>
        <rFont val="Arial"/>
        <family val="2"/>
        <charset val="238"/>
      </rPr>
      <t>168x50mm</t>
    </r>
  </si>
  <si>
    <t xml:space="preserve">Ustreza proizvod Raychem tip FS-B-2X s termostatom AT-TS-13 in T-modulom PT-02 , </t>
  </si>
  <si>
    <r>
      <rPr>
        <sz val="11"/>
        <color theme="1"/>
        <rFont val="Symbol"/>
        <family val="1"/>
        <charset val="2"/>
      </rPr>
      <t>f</t>
    </r>
    <r>
      <rPr>
        <sz val="10"/>
        <color theme="1"/>
        <rFont val="Arial"/>
        <family val="2"/>
        <charset val="238"/>
      </rPr>
      <t>110x2,7</t>
    </r>
  </si>
  <si>
    <r>
      <rPr>
        <sz val="11"/>
        <color theme="1"/>
        <rFont val="Symbol"/>
        <family val="1"/>
        <charset val="2"/>
      </rPr>
      <t>f</t>
    </r>
    <r>
      <rPr>
        <sz val="10"/>
        <color theme="1"/>
        <rFont val="Arial"/>
        <family val="2"/>
        <charset val="238"/>
      </rPr>
      <t>160x4,0</t>
    </r>
  </si>
  <si>
    <t>preboj z inox cevjo DN300 L=650mm</t>
  </si>
  <si>
    <t>preboj z inox cevjo DN300 L=200mm</t>
  </si>
  <si>
    <t>preboj z inox cevjo DN100 L=600mm</t>
  </si>
  <si>
    <t>preboj z inox cevjo DN125 L=200mm</t>
  </si>
  <si>
    <t xml:space="preserve">fi250 L=600mm </t>
  </si>
  <si>
    <t>proboj cevi DN300</t>
  </si>
  <si>
    <t>proboj cevi DN200</t>
  </si>
  <si>
    <t>proboj cevi DN100</t>
  </si>
  <si>
    <t>proboj cevi DN80</t>
  </si>
  <si>
    <t>kg</t>
  </si>
  <si>
    <t>Dobava in montaža nosilne antikorozijsko zaščitene jeklene konstrukcije izdelane iz jeklenih cevnih profilov, spajanih z varjenjem za podpiranje nadzemnih cevovodov komplet z vsem spojnim in montažnim materialom.</t>
  </si>
  <si>
    <t>Temperaturni senzor Pt10; 0-50°C z izhodom 4-20mA, skupaj s tulko za montažo v cevovod R 1/2" ter montažnim in tesnilnim materialom</t>
  </si>
  <si>
    <t>23.</t>
  </si>
  <si>
    <t>24.</t>
  </si>
  <si>
    <t>Dobava in montaža prirobničnega magnetno induktivnega vodomera PN16/DN50, IP67, opremljenega za omrežno napajanje 220V/50Hz ter bus modulom za prenos podatkov.</t>
  </si>
  <si>
    <t>Pel=2.500 W</t>
  </si>
  <si>
    <t>Pel=750 W</t>
  </si>
  <si>
    <t>Ustreza VIP tehnika tip: HFHP 2/15/3SV16</t>
  </si>
  <si>
    <t>25.</t>
  </si>
  <si>
    <t>Dobava in montaža nivojskega prevodnostnega stikala za varovanje črpalke pred suhim tekom, skupaj s dvema sondama (palica), dolžine do 1m, ločenim stikalnim modulom 24V/50Hz z enim izhodnim preklopnim kontaktom ter funkcijo nastavitvije zakasnitve, skupaj z montažnim materialom za montažo na steno vodohrana.</t>
  </si>
  <si>
    <t>26.</t>
  </si>
  <si>
    <t>Dobava in montaža zidne iztočne armature PN10 za sanitarno vodo za izpiranje oči komplet z montažnim in tesnilnim materialom.</t>
  </si>
  <si>
    <t>klp</t>
  </si>
  <si>
    <t>30.</t>
  </si>
  <si>
    <t>29.</t>
  </si>
  <si>
    <t>28.</t>
  </si>
  <si>
    <t>Dobava in montaža potopnega merilnika nivoja tekočine s tlačnim senzorjem in pretvornikom 4-20 mA, opremljen s priključnim kablom z zračno cevko za tipanje atmosferskega tlaka in inox ohišjem, komplet z montažnim materialom.</t>
  </si>
  <si>
    <t>Dobava in montaža prezračevalne alumijaste vratne rešetke za izenačitev tlaka komplet z vgradnim okvirjem ter montažnim materialom.</t>
  </si>
  <si>
    <t>AR-4 525x225</t>
  </si>
  <si>
    <t>AR-4 425x325</t>
  </si>
  <si>
    <t>AR-4 425x225</t>
  </si>
  <si>
    <t>31.</t>
  </si>
  <si>
    <t>27.</t>
  </si>
  <si>
    <t>32.</t>
  </si>
  <si>
    <t>33.</t>
  </si>
  <si>
    <r>
      <t>f</t>
    </r>
    <r>
      <rPr>
        <sz val="10"/>
        <color theme="1"/>
        <rFont val="Arial"/>
        <family val="2"/>
        <charset val="238"/>
      </rPr>
      <t>300</t>
    </r>
  </si>
  <si>
    <r>
      <t>f2</t>
    </r>
    <r>
      <rPr>
        <sz val="10"/>
        <color theme="1"/>
        <rFont val="Arial"/>
        <family val="2"/>
        <charset val="238"/>
      </rPr>
      <t>00</t>
    </r>
  </si>
  <si>
    <t>34.</t>
  </si>
  <si>
    <t>36.</t>
  </si>
  <si>
    <t>37.</t>
  </si>
  <si>
    <t>38.</t>
  </si>
  <si>
    <t>39.</t>
  </si>
  <si>
    <t>POSTAJA ZA PRIPRAVO PITNE VODE Z UF</t>
  </si>
  <si>
    <t>POSTAJA ZA PRIPRAVO PITNE VODE Z UF SKUPAJ:</t>
  </si>
  <si>
    <t>Zakoličba obstoječe trase vodovoda s strani upravljavca vodovoda</t>
  </si>
  <si>
    <t xml:space="preserve">Zakoličba obstoječih komunalnih naprav (križanja in približevanja) in označitev - elektroinstalacije, telefona, vodovoda, kanalizacije. </t>
  </si>
  <si>
    <t>Strojni zasek asfalta skupne debeline do 13 cm, strojno rušenje asfaltnega ustroja, komplet z odvozom na  deponijo oddaljeno do 30 km.</t>
  </si>
  <si>
    <t>Nadzor pristojnih služb ostalih komunalnih vodov na območju graditve vodovoda.</t>
  </si>
  <si>
    <t>Ročni izkop zemljine  IV. ktg. na mestih priklopov na obst. vodovod, križanjih z obstoječo komunalno infrastrukturo, z odmetom zemljine 1,0m od roba izkopa.</t>
  </si>
  <si>
    <t>Preboj temeljev pri izdelavi priključkov, rušenje AB betona dim. 20x20cm, dolžine 50 cm, komlet z nalaganjem in odvozom ruševin na krajevno deponijo oddaljeno do 10km.</t>
  </si>
  <si>
    <r>
      <t>Dobava in vgradnja drobljenca 0-4 mm za posteljico in obsip cevovoda, do višine 30 cm nad temenom cevi, s planiranjem in strojnim utrjevanjem do E</t>
    </r>
    <r>
      <rPr>
        <vertAlign val="subscript"/>
        <sz val="10"/>
        <color theme="1"/>
        <rFont val="Arial"/>
        <family val="2"/>
        <charset val="238"/>
      </rPr>
      <t>U</t>
    </r>
    <r>
      <rPr>
        <sz val="10"/>
        <color theme="1"/>
        <rFont val="Arial"/>
        <family val="2"/>
        <charset val="238"/>
      </rPr>
      <t>&gt;23 MN/m2. Natančnost izdelave posteljice je +/- 1 cm.</t>
    </r>
  </si>
  <si>
    <t>Dobava in vgradnja tamponskega drobljenca iz kamnine 0/63mm za izdelavo kamnite grede debeline 20 do 30 cm skupaj z utrjevanjem do zgoščenosti &gt;=98 % MMP.</t>
  </si>
  <si>
    <t>Nakladanje in odvoz materiala od izkopa iz gradbiščne deponije v krejevno deponijo oddaljeno do 30km, komplet z ravnanjem materiala v deponiji.</t>
  </si>
  <si>
    <t xml:space="preserve">Dobava in montaža PVC gladke cevi SN4 SDR7,4, dolžine za izdelavo križanj vodovoda s kanalizacijo, komplet z izdelavo glinenega nabitja za zatesnitev koncev cevi. </t>
  </si>
  <si>
    <r>
      <t xml:space="preserve"> - spojka JE-R2</t>
    </r>
    <r>
      <rPr>
        <sz val="8"/>
        <color theme="1"/>
        <rFont val="Arial"/>
        <family val="2"/>
        <charset val="238"/>
      </rPr>
      <t>1/2</t>
    </r>
    <r>
      <rPr>
        <sz val="10"/>
        <color theme="1"/>
        <rFont val="Arial"/>
        <family val="2"/>
        <charset val="238"/>
      </rPr>
      <t>"(notranji)/PVC-fi75</t>
    </r>
  </si>
  <si>
    <t xml:space="preserve">Dobava in montaža PVC-U PN10 krogelnega ventila (ročno zapiranje) za pitno vodo za spajanje z lepljenjem skupaj s spojnim in tesnilnim materialom. </t>
  </si>
  <si>
    <t xml:space="preserve">Dobava in montaža PVC-U PN6 prirobnične zaporne lopute (ročno zapiranje) za pitno vodoskupaj s spojnim in tesnilnim materialom. </t>
  </si>
  <si>
    <t>Dobava in montaža inox cevnih nosilcev za pritrditev cevovoda na gradbeno konstrukcijo izdelanih iz izoliranih objemnih podpor skupaj z montažnim materialom.</t>
  </si>
  <si>
    <t xml:space="preserve">Dobava in izdelava vodotesnih prebojev vodovodne cevi skozi gradbeno konstrukcijo komplet z inox cevjo s privarjenim zidnim sidrom, trajnoelastičnim kitom za zapolnitev medprostora med zaščitno in vodovodno cevjo ter fasadno cevno obrobo za zunanjo vodotesno zaporo preboja, komplet s tesnilnim in montažnim materialom </t>
  </si>
  <si>
    <t>Dobava in montaža električnega toplozračnega grelnika, stenske, vidne izvedbe; 220V/50H,  opremljen s sobnim termostatom  s funkcijo protizmrzovalne zaščite prostora (*) ter varnostnim termostatom, skupaj  z montažnim materialom za montažo steno</t>
  </si>
  <si>
    <t>Dobava in montaža polipropilenske odtočne cev po DIN 19560 z vtično mufo, za odvodno kanalizacijo komplet z vsemi fazonskimi kosi (en kos je ekvivalent 1,5m') ter montažnim in tesnilnim materialom</t>
  </si>
  <si>
    <t>Dobava in montaža PVC korita (umivalnika) 50x35 cm za delavnice komplet s PVC sifonom DN25, vtočnim ventilom, zidnimi konzolami ter montažnim in tesnilnim matereilaom</t>
  </si>
  <si>
    <t>Dobava in montaža aluminijaste okrogle, zunanje fasadne rešetka opremljena z mrežico, komplet z montažnim materialom.</t>
  </si>
  <si>
    <t xml:space="preserve">Izdelava podrobnega tehnološkega načrta postaje za pripravo pitne vode z ultrafiltracijo skupaj z izdelavo podrobnega popisa del s strani izbranega dobavitelja. </t>
  </si>
  <si>
    <r>
      <t>Dobava in montaža tipske postaje za pripravo pitne vode s pomočjo ultrafiltracije kapacitete 50m3/h. Naprava se dobavi v paketu skupaj z vso opremo, instalacijami, napravami, prevozi, prenosi, tehnično dokumentacijo, ki je potrebna za stavljanje v funkcionalno obratovanje in doseganje sledečih rezultatov pitne vode:
 - stopnja filtracije do 0,03</t>
    </r>
    <r>
      <rPr>
        <sz val="11"/>
        <color theme="1"/>
        <rFont val="Arial"/>
        <family val="2"/>
        <charset val="238"/>
      </rPr>
      <t xml:space="preserve"> </t>
    </r>
    <r>
      <rPr>
        <sz val="11"/>
        <color theme="1"/>
        <rFont val="Symbol"/>
        <family val="1"/>
        <charset val="2"/>
      </rPr>
      <t xml:space="preserve">m,
</t>
    </r>
    <r>
      <rPr>
        <sz val="11"/>
        <color theme="1"/>
        <rFont val="Arial"/>
        <family val="2"/>
        <charset val="238"/>
      </rPr>
      <t xml:space="preserve"> - </t>
    </r>
    <r>
      <rPr>
        <sz val="10"/>
        <color theme="1"/>
        <rFont val="Arial"/>
        <family val="2"/>
        <charset val="238"/>
      </rPr>
      <t>motnost pod 0,1NTU,
 -  stopnja odstranjevanja patogenih organizmov
    minimalno 99,99%.
Sistem ultrafiltacije sestavljajo:
 - črpališče za dvig tlak kapacitete 50m3/h;
   H=3bar, Pel=4kW, 380V/50Hz
 - grobi predfilter hidravlični 150</t>
    </r>
    <r>
      <rPr>
        <sz val="10"/>
        <color theme="1"/>
        <rFont val="Symbol"/>
        <family val="1"/>
        <charset val="2"/>
      </rPr>
      <t>m</t>
    </r>
    <r>
      <rPr>
        <sz val="10"/>
        <color theme="1"/>
        <rFont val="Arial"/>
        <family val="2"/>
        <charset val="238"/>
      </rPr>
      <t>, kapacitete
   50m3/h,
 - vertikalni ultrafiltracijski moduli kapacitete
   50m3/h z votlimi membranskimi vlakni
   "outside-in", pritrjeni na samonosilni tipski
   konstrukciji, princip filtracije čelni oz. t.i. "dead
   end,
 - rezervoar filtrirane vode V=10 m3, namenjen
   shranjevanju vode za izpiranje membran
   vključno s črpalko za dvig tlaka Pel=3kW
   380V/50Hz,
 - dozirne črpalke za doziranje kemikalij za
   izpiranje membran skupaj s posodami za
   hrambo kemikalij V= 4x60 litrov
   (HCl+NaOH+NaOCl+NaHSO3) komplet s
   protiizlivnimi koriti,
 - rezervoar V= 360 L za pripravo raztopine za
   pranje membran s kislimi in alkalnimi
   oksidirajočimi sredstvi (CIP rezervoar) z
   recirkulacijsko črpalko Pel=0,5kW,
 - puhala za dobavo zraka za čiščenje membran
   z zrakom kapacitete 60 Nm3/h, 0,5bar,
   Pel=4kW, 380V/50Hz 
 - rezervoar za nevtralizacijo agresivnih kislih in
   alkalnih vod za kemijsko pranje membran
   skupaj z merilno pH progo in črpalkami za
   kontrolirano odvajanje v kanalizacijo,
 - analizator vstopne in izstopne motnosti vode,
 - tipska razdelilna-napajalna in krmilna
   elekto-omara skupaj s krmilnikom za priklop na
   obstoječi SCADA sistem upravljalca vodovoda. 
Postaja za pripravo pitne vode se dobavi, kot zaključen proizvod in vključuje vse potrebne instalacije, naprave in opremo skupaj z vsemi potrebnimi prevozi ter prenosi za montažo na pripravljene priključke (dovod surove vode, odvod kondicioniraqne vode v omrežje, dovod in dovod iz rezervoarja filtracijske vode, elektro močnostni priključek) ter v predpripravljeno stavbo tlorisne površine 6,8 x 5,4 m, višine 3,5m. Skupaj z napravo se dobavi vse ateste, navodili za obratovanje in motažo, izjave o lastnostih vgrajenih  proizvodov, zapisnike preizkusov in meritev, ki so potrebni za  stavljanje v funkcionalno obratovanje (tehnični pregled. prevzem objekta s strani upravljavca in doseganje predpisanih parametrov pitne vode).</t>
    </r>
  </si>
  <si>
    <t>35.</t>
  </si>
  <si>
    <t xml:space="preserve"> - spojka 1/2" x PVC fi12mm</t>
  </si>
  <si>
    <t>Dobava in montaža PVC gibke cevi fi12mm PN6 komplet s spojnim in tesnilnim materialom ter s PVC kaneleto 20x20mm za vodenje ob gradbenih kostrukciji, skupja z drobnim montažnim materialom</t>
  </si>
  <si>
    <t>40.</t>
  </si>
  <si>
    <t>41.</t>
  </si>
  <si>
    <t>42.</t>
  </si>
  <si>
    <t>T DN80</t>
  </si>
  <si>
    <t>FF DN80 L=800</t>
  </si>
  <si>
    <t>FFK 30° DN80</t>
  </si>
  <si>
    <t>FFK 22,5° DN80</t>
  </si>
  <si>
    <t xml:space="preserve">Dobava in montaža: visokotlačna hidroforna postaja za sanitarno vodo sestavljena iz dveh vertikalnih, večstopenjskih, centrifugalnih črpalk za sanitarno vodo s sledečimi karakteristikami:Qn=2x1 lit/sek; H=65m; 380V/50Hz; Pel=1,5 kW; skupna električna moč hidropostaje znaša 2x1,5kW. 
Hidroforna postaja je sestavljena iz dveh enakovrednih črpalk, opremljenih s frekvenčnikoma (hydrovar), Opremljena je s pripadajočimi armaturami, tlačnima senzorjema dejanskega tlaka, vhodom za nivojsko stikalo za varovanje pred suhim tekom, elektro napajalno omarico in membranskima tlačnima posodama.
Hidroforna postaja (hydrovarja) ima sledeče krmilne funkcije:
 - dva mede seboj povezana enakovredna frekvenčnika, opremljena z BUS vmesnikom in povezana z BUS kablom v serijsko kaskado,
 - avtomatski vklop in izklop druge črpalke v odvisnosti od potrebe, 
 - cikličnim preklopom vodilne črpalke,
 - regulacija vrtljajev v odvisnosti od željenega in
   dejanskega tlaka,
 - analogni vhodom za nastavitev željenega tlaka,
 - možnostjo direktne nastavitve tlaka vklopa
   (5,5bar),
 - varovanje pred suhim tekom,
 - zunanji vklop-izklop,
 - statusni releji za signalizacijo napake in 
   obratovanja
 - elektro zaščite motorja črpalke,
 - preklop avtomatsko-ročno za direktni vklop
   posamezne črpalke (deluje pri prednastavljeni
   frekvenci).
Postajo se bobavi komplet z antivibracijskim podstavkom, montažnim materialom ter atest in navodili.
</t>
  </si>
  <si>
    <t>Dobava in montaža: merilnik koncentracije rezidualnega klora v vodi PN4; IP65; 220V/50Hz; izhod 4-20mA, (in line) opremljena z merilnim pretvornikom ter pretočno celico z merilnimi elektrodami</t>
  </si>
  <si>
    <t>Dobava in motaža: statično cevno mešalo za sisteme doziranja kemikalji v pitno vodo, priključki R2" skupja s tesnilnim in montažnim materialom</t>
  </si>
  <si>
    <t>fi80 L=200mm</t>
  </si>
  <si>
    <t xml:space="preserve">Dobava in montaža električnega samoregulacijskega grelnega kabla za protizmrzovalno zaščito toplotno izoliranega nadzemnega vodovoda za hladno vodo fi160 (debelina izolacije 50mm). Sistem protizmrzovalne zaščite sestavlja:
 - samoregulacijski grelni kabel 26W/m (5°C),
   max 65°C, L=3x 4m, 
 - termostat -5 do 15°C, 220V/I=16A s sondo
   zunanje temperature ,
 - razdelilni T-modul za priklop treh grelnih kablov
   in napajlanega kabla 220V,
 - komprel treh uvodnic za prehod grelnega kabla
   skozi zaščitni alu. plašč cevovoda,
 - tipski nosilci za montažo termostata in
   razdelilnega  T modula,
 - komplet treh zaključkov (terminatorjev) za
   grelne kable
 - toplotno izolacijo prosto vodenih grelnih
    kablov iz "Armaflex" cevakov fi42x13mm L=2m  
Sistem se dobavi skupaj z vsem drobnim montažnim in tesnilnim materialom.
   </t>
  </si>
  <si>
    <t>43.</t>
  </si>
  <si>
    <t>44.</t>
  </si>
  <si>
    <t>POPIS KOLIČIN MATERIALA IN OPREME - STOJNE INSTALACIJE IN OPREMA</t>
  </si>
  <si>
    <t>INVESTITOR: OBČINA KANAL OB SOČI</t>
  </si>
  <si>
    <t>OBJEKT: FILTRACIJA AVČE</t>
  </si>
  <si>
    <t>FFR DN80/65</t>
  </si>
  <si>
    <t>Izdelava vodotesni prebojev med cevmi in gradbenimi stenami komplet z dobavo in montažo hidroekspanzijskega traka na bazi betonita in kavčuka na obod cevi ter vgradnjo zalivnega betona C30/37 z omočljivostoj do 3cm izdelanega iz cementa s hidroekspanzijskim dodatkom za zatesnitev prebojev.</t>
  </si>
  <si>
    <t>Dobava in montaža: kompaktna dozirna naprava PN16; IP65; 220V/50Hz; za doziranje hiperklorida opremljena z dozirno črpalko do 7,5 l/h, sesalno in tlačno garnituro, nivojskim varnostnim stikalom, protipovratnim ventilom, avtomatskim odzračevanjem, posodo 100lit s prvim polnjenjem NaOCl, varnostnim koritom ter montažnim priključnim in tesnilnim materialom.</t>
  </si>
  <si>
    <t xml:space="preserve">Dobava in montaža: merilno regulacijska enota za  krmiljenje kompaktne dozirne naprave za doziranje hiperklorida PN4; IP65; 220V/50Hz. </t>
  </si>
  <si>
    <t>Montaža in obbetoniranje cestnih kap.</t>
  </si>
  <si>
    <t>Dezinfekcija in sanitarni preizkus vodovodov (objekt filtracija, povezovalni vodovod) v skladu z zahtevami inštituta za varovanje zdravja skupaj z izdelavo poročil s strani pooblaščenega laboratorija.</t>
  </si>
  <si>
    <t>Izpiranje vseh cevovodov</t>
  </si>
  <si>
    <t>Demotaža in odstranev obstoječega tlačnega filtra premera 4,5m, višine 6m, izdelanega iz jeklene pločevine skupaj s praznjenjem filtracijekga materiala (pesek granulacije do 4mm) prostornime cca 90 m3) komplet z razrezom jeklenega plašča, demontažo cevnih priključkov ter odvozom na deponijo v oddaljenosti do 30 km.</t>
  </si>
  <si>
    <t>Demotaža in odstranev obstoječih jeklenih cevovodov dimenzij do DN200 dolžine cca 20m, komplet z razrezom ter odvozom na deponijo v oddaljenosti do 30 km.</t>
  </si>
  <si>
    <t>Strojni izkop jarkov za cevovode širine do 1,5m, globine do 2 m, naklon brežin 75° skupaj s odlaganjem na gradbiščno deponijo ter vsemi prevozi in prenosi.</t>
  </si>
  <si>
    <t>Dobava in montaža podzemnega hidranta. Telo podzemnega hidranta mora biti iz duktilne litine GGG 400. Hidrant mora biti opremljen z izpustno odprtino po kateri odteče stoječa voda iz hidranta.Ustrezati morajo standardu EN 14339:2005. Hidrant se dobavi skupaj s tipsko teleskopsko cestno kapo z napisom "HIDRANT".</t>
  </si>
  <si>
    <t>Dobava in montaža PVC-U PN6 cevi za pitno vodo za spajanje z lepljenjem skupaj s fazonskimi kosi ter spojnim in tesnilnim materialom. (V popisani dolžini cevi so upoštevani tudi vsi  fazonski kosi v  ekvivalentni dolžini 4m po fazonskem kosu)</t>
  </si>
  <si>
    <t xml:space="preserve">Dobava in montaža nadzemnega vodohran za pitno vodo montažne izvedbe, skupaj z armaturno celico vse protizmrzovalno toplotno izolirano in pripravljeno za montažo na predpripravljen betonski temelj. Vodohran ima sledeče tehničnime specifikacije:
- neto kapaciteta vodohrana 20m3,
- stoječa valjasta oblika, dimenzij cca
   DxH=3,5x4m (+- 0,5m)
- izdelan iz toplotno izoriranega plašča za zunajo
  montažo,
- opremljen z zgornjo vstopno odprtino d=80cm in
  dostopnimi lestvami,
- opremljen z zračnikom in sledečimi cevnimi
   povezavami zaključenimi v armaturni celici s
   prirobnicamo:
      - preliv, izpust DN100,
      - dotok vode v vodohran DN150,
      - iztok vode s sesalnim košem DN50,
        montiranim na višini 9/10 H (2m3),
      - iztok vode s sesalnim košem DN150
        montiranim na 1/2 H  (10m3),
      -  iztok vode s sesalnim košem DN150
        montiranim na dnu vodohrana.
Armaturna celica ima sledeče tehničnime specifikacije:
- dimenzija LxBxH=3x3x2,2m,
- vhodna vrata 100x210cm.
Vodohran z armaturno celico se na objekt dobavi kot predizdelan zaključen proizvod skupaj z vsem potrebnim materialom za montažo na betonski temelj ter komplet s tehnično dokumentacijo ( navodila za obratovanje, izjave o lasnostih, dokazila statične trdnosti ...), ki so potrebni  za stavljanje v funkcionalno obratovanje in tehnični pregled. V ceno so vključeni vsi prenosi in prevozi od proizvajalca od gradbišča skupaj z izdelavo načrta transortnih poti in njihovo preverbo na terenu. </t>
  </si>
  <si>
    <t xml:space="preserve">Tlačni preizkus vodotesnosti vseh cevovodov (objekt filtracija, povezovalni vodovod) v skladu z določili iz standarda PSIST prEN805-poglavje 10, skupaj z izdelavo zapisnikov. Preizkusi se izvedejo s preizkusnimi tlaki navedenimi v tehničnem poročilu.
</t>
  </si>
  <si>
    <t>Ponovna vgradnja med gradnjo vodovoda demontiranih mejnih kamnov (po izmerah geodeta), cestnih količkov, prometne signalizacije ipd</t>
  </si>
  <si>
    <t>Priprava podlage za asfaltiranje skupaj z zasekom poškodovanega obstoječega asfalta, planiranje in valjanje planuma s točnostjo +/-2 cm ter komplet z odkopom in odvozom odvečnega materiala na deponijo v oddaljenosti 30 km.</t>
  </si>
  <si>
    <r>
      <rPr>
        <sz val="10"/>
        <color theme="1"/>
        <rFont val="Symbol"/>
        <family val="1"/>
        <charset val="2"/>
      </rPr>
      <t>f</t>
    </r>
    <r>
      <rPr>
        <sz val="10"/>
        <color theme="1"/>
        <rFont val="Arial"/>
        <family val="2"/>
        <charset val="238"/>
      </rPr>
      <t>63x2,0</t>
    </r>
  </si>
  <si>
    <r>
      <rPr>
        <sz val="10"/>
        <color theme="1"/>
        <rFont val="Symbol"/>
        <family val="1"/>
        <charset val="2"/>
      </rPr>
      <t>f</t>
    </r>
    <r>
      <rPr>
        <sz val="10"/>
        <color theme="1"/>
        <rFont val="Arial"/>
        <family val="2"/>
        <charset val="238"/>
      </rPr>
      <t>50</t>
    </r>
  </si>
</sst>
</file>

<file path=xl/styles.xml><?xml version="1.0" encoding="utf-8"?>
<styleSheet xmlns="http://schemas.openxmlformats.org/spreadsheetml/2006/main">
  <numFmts count="5">
    <numFmt numFmtId="44" formatCode="_-* #,##0.00\ &quot;€&quot;_-;\-* #,##0.00\ &quot;€&quot;_-;_-* &quot;-&quot;??\ &quot;€&quot;_-;_-@_-"/>
    <numFmt numFmtId="43" formatCode="_-* #,##0.00\ _€_-;\-* #,##0.00\ _€_-;_-* &quot;-&quot;??\ _€_-;_-@_-"/>
    <numFmt numFmtId="164" formatCode="_ * #,##0.00_-\ _S_I_T_ ;_ * #,##0.00\-\ _S_I_T_ ;_ * &quot;-&quot;??_-\ _S_I_T_ ;_ @_ "/>
    <numFmt numFmtId="165" formatCode="0.0"/>
    <numFmt numFmtId="166" formatCode="_ * #,##0.00_-\ &quot;SIT&quot;_ ;_ * #,##0.00\-\ &quot;SIT&quot;_ ;_ * &quot;-&quot;??_-\ &quot;SIT&quot;_ ;_ @_ "/>
  </numFmts>
  <fonts count="4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8"/>
      <name val="Arial"/>
      <family val="2"/>
      <charset val="238"/>
    </font>
    <font>
      <sz val="10"/>
      <name val="Arial"/>
      <family val="2"/>
      <charset val="238"/>
    </font>
    <font>
      <b/>
      <sz val="10"/>
      <name val="Arial"/>
      <family val="2"/>
      <charset val="238"/>
    </font>
    <font>
      <vertAlign val="superscript"/>
      <sz val="10"/>
      <name val="Arial"/>
      <family val="2"/>
      <charset val="238"/>
    </font>
    <font>
      <sz val="8"/>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color indexed="10"/>
      <name val="Arial"/>
      <family val="2"/>
      <charset val="238"/>
    </font>
    <font>
      <sz val="10"/>
      <name val="Helv"/>
      <charset val="204"/>
    </font>
    <font>
      <sz val="10"/>
      <name val="Arial"/>
      <family val="2"/>
      <charset val="238"/>
    </font>
    <font>
      <i/>
      <sz val="10"/>
      <name val="SL Dutch"/>
    </font>
    <font>
      <sz val="10"/>
      <name val="Arial CE"/>
      <charset val="238"/>
    </font>
    <font>
      <sz val="10"/>
      <name val="Century Gothic CE"/>
      <charset val="238"/>
    </font>
    <font>
      <b/>
      <sz val="10"/>
      <color theme="1"/>
      <name val="Arial"/>
      <family val="2"/>
      <charset val="238"/>
    </font>
    <font>
      <sz val="10"/>
      <color theme="1"/>
      <name val="Arial"/>
      <family val="2"/>
      <charset val="238"/>
    </font>
    <font>
      <sz val="10"/>
      <color theme="1"/>
      <name val="Arial"/>
      <family val="2"/>
    </font>
    <font>
      <vertAlign val="superscript"/>
      <sz val="11"/>
      <color indexed="8"/>
      <name val="Arial"/>
      <family val="2"/>
      <charset val="238"/>
    </font>
    <font>
      <vertAlign val="subscript"/>
      <sz val="10"/>
      <color theme="1"/>
      <name val="Arial"/>
      <family val="2"/>
      <charset val="238"/>
    </font>
    <font>
      <vertAlign val="superscript"/>
      <sz val="10"/>
      <color theme="1"/>
      <name val="Arial"/>
      <family val="2"/>
      <charset val="238"/>
    </font>
    <font>
      <sz val="11"/>
      <color rgb="FF000000"/>
      <name val="Arial"/>
      <family val="2"/>
      <charset val="238"/>
    </font>
    <font>
      <sz val="10"/>
      <color rgb="FF000000"/>
      <name val="Arial"/>
      <family val="2"/>
      <charset val="238"/>
    </font>
    <font>
      <sz val="8"/>
      <color theme="1"/>
      <name val="Arial"/>
      <family val="2"/>
      <charset val="238"/>
    </font>
    <font>
      <sz val="11"/>
      <color theme="1"/>
      <name val="Symbol"/>
      <family val="1"/>
      <charset val="2"/>
    </font>
    <font>
      <sz val="11"/>
      <color theme="1"/>
      <name val="Arial"/>
      <family val="2"/>
      <charset val="238"/>
    </font>
    <font>
      <sz val="10"/>
      <color theme="1"/>
      <name val="Symbol"/>
      <family val="1"/>
      <charset val="2"/>
    </font>
    <font>
      <sz val="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64"/>
      </bottom>
      <diagonal/>
    </border>
    <border>
      <left/>
      <right/>
      <top/>
      <bottom style="hair">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s>
  <cellStyleXfs count="6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4" fillId="3" borderId="0" applyNumberFormat="0" applyBorder="0" applyAlignment="0" applyProtection="0"/>
    <xf numFmtId="0" fontId="23" fillId="20" borderId="1" applyNumberFormat="0" applyAlignment="0" applyProtection="0"/>
    <xf numFmtId="0" fontId="22" fillId="21" borderId="2" applyNumberFormat="0" applyAlignment="0" applyProtection="0"/>
    <xf numFmtId="0" fontId="20" fillId="0" borderId="0" applyNumberFormat="0" applyFill="0" applyBorder="0" applyAlignment="0" applyProtection="0"/>
    <xf numFmtId="0" fontId="12"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5" fillId="7" borderId="1" applyNumberFormat="0" applyAlignment="0" applyProtection="0"/>
    <xf numFmtId="0" fontId="21" fillId="0" borderId="7" applyNumberFormat="0" applyFill="0" applyAlignment="0" applyProtection="0"/>
    <xf numFmtId="0" fontId="5" fillId="0" borderId="0"/>
    <xf numFmtId="0" fontId="18" fillId="22" borderId="0" applyNumberFormat="0" applyBorder="0" applyAlignment="0" applyProtection="0"/>
    <xf numFmtId="1" fontId="30" fillId="0" borderId="0"/>
    <xf numFmtId="0" fontId="29" fillId="23" borderId="8" applyNumberFormat="0" applyFont="0" applyAlignment="0" applyProtection="0"/>
    <xf numFmtId="4" fontId="27" fillId="0" borderId="0">
      <alignment wrapText="1"/>
    </xf>
    <xf numFmtId="0" fontId="13" fillId="20" borderId="6" applyNumberFormat="0" applyAlignment="0" applyProtection="0"/>
    <xf numFmtId="0" fontId="28" fillId="0" borderId="0"/>
    <xf numFmtId="0" fontId="14" fillId="0" borderId="0" applyNumberFormat="0" applyFill="0" applyBorder="0" applyAlignment="0" applyProtection="0"/>
    <xf numFmtId="0" fontId="26" fillId="0" borderId="9" applyNumberFormat="0" applyFill="0" applyAlignment="0" applyProtection="0"/>
    <xf numFmtId="0" fontId="19"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1" fillId="0" borderId="0"/>
    <xf numFmtId="0" fontId="3" fillId="0" borderId="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43" fontId="3" fillId="0" borderId="0" applyFont="0" applyFill="0" applyBorder="0" applyAlignment="0" applyProtection="0"/>
    <xf numFmtId="0" fontId="32" fillId="0" borderId="0"/>
    <xf numFmtId="0" fontId="32" fillId="0" borderId="0"/>
    <xf numFmtId="0" fontId="2" fillId="0" borderId="0"/>
    <xf numFmtId="43" fontId="2" fillId="0" borderId="0" applyFont="0" applyFill="0" applyBorder="0" applyAlignment="0" applyProtection="0"/>
    <xf numFmtId="39" fontId="31" fillId="0" borderId="0" applyFont="0" applyFill="0" applyBorder="0" applyAlignment="0" applyProtection="0"/>
    <xf numFmtId="0" fontId="2" fillId="0" borderId="0"/>
    <xf numFmtId="1" fontId="30" fillId="0" borderId="0"/>
    <xf numFmtId="164"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cellStyleXfs>
  <cellXfs count="215">
    <xf numFmtId="0" fontId="0" fillId="0" borderId="0" xfId="0"/>
    <xf numFmtId="0" fontId="0" fillId="0" borderId="0" xfId="0" applyAlignment="1">
      <alignment horizontal="justify" vertical="top" wrapText="1"/>
    </xf>
    <xf numFmtId="49" fontId="0" fillId="0" borderId="0" xfId="0" applyNumberFormat="1" applyAlignment="1">
      <alignment horizontal="right" vertical="top"/>
    </xf>
    <xf numFmtId="49" fontId="5" fillId="0" borderId="0" xfId="0" applyNumberFormat="1" applyFont="1" applyAlignment="1">
      <alignment horizontal="right" vertical="top"/>
    </xf>
    <xf numFmtId="4" fontId="0" fillId="0" borderId="0" xfId="0" applyNumberFormat="1"/>
    <xf numFmtId="49" fontId="0" fillId="0" borderId="10" xfId="0" applyNumberFormat="1" applyBorder="1" applyAlignment="1">
      <alignment horizontal="right" vertical="top"/>
    </xf>
    <xf numFmtId="49" fontId="8" fillId="0" borderId="0" xfId="0" applyNumberFormat="1" applyFont="1" applyAlignment="1">
      <alignment horizontal="right" vertical="top"/>
    </xf>
    <xf numFmtId="0" fontId="7" fillId="0" borderId="10" xfId="0" applyFont="1" applyBorder="1" applyAlignment="1">
      <alignment horizontal="justify" vertical="top" wrapText="1"/>
    </xf>
    <xf numFmtId="0" fontId="7" fillId="0" borderId="0" xfId="0" applyFont="1" applyAlignment="1">
      <alignment horizontal="justify" vertical="top" wrapText="1"/>
    </xf>
    <xf numFmtId="49" fontId="7" fillId="0" borderId="0" xfId="0" applyNumberFormat="1" applyFont="1" applyAlignment="1">
      <alignment horizontal="right" vertical="top"/>
    </xf>
    <xf numFmtId="49" fontId="7" fillId="0" borderId="0" xfId="0" applyNumberFormat="1" applyFont="1" applyBorder="1" applyAlignment="1">
      <alignment horizontal="right" vertical="top"/>
    </xf>
    <xf numFmtId="4" fontId="7" fillId="0" borderId="0" xfId="0" applyNumberFormat="1" applyFont="1" applyAlignment="1">
      <alignment horizontal="right"/>
    </xf>
    <xf numFmtId="0" fontId="7" fillId="0" borderId="0" xfId="0" applyFont="1" applyAlignment="1">
      <alignment horizontal="center"/>
    </xf>
    <xf numFmtId="0" fontId="0" fillId="0" borderId="0" xfId="0" applyAlignment="1">
      <alignment horizontal="center"/>
    </xf>
    <xf numFmtId="0" fontId="7" fillId="0" borderId="0" xfId="0" applyFont="1" applyBorder="1" applyAlignment="1">
      <alignment horizontal="center"/>
    </xf>
    <xf numFmtId="0" fontId="0" fillId="0" borderId="10" xfId="0" applyBorder="1" applyAlignment="1">
      <alignment horizontal="center"/>
    </xf>
    <xf numFmtId="4" fontId="0" fillId="0" borderId="0" xfId="0" applyNumberFormat="1" applyAlignment="1">
      <alignment horizontal="right"/>
    </xf>
    <xf numFmtId="4" fontId="0" fillId="0" borderId="0" xfId="0" applyNumberFormat="1" applyBorder="1" applyAlignment="1">
      <alignment horizontal="right"/>
    </xf>
    <xf numFmtId="4" fontId="0" fillId="0" borderId="10" xfId="0" applyNumberFormat="1" applyBorder="1" applyAlignment="1">
      <alignment horizontal="right"/>
    </xf>
    <xf numFmtId="4" fontId="0" fillId="0" borderId="11" xfId="0" applyNumberFormat="1" applyBorder="1" applyAlignment="1">
      <alignment horizontal="right"/>
    </xf>
    <xf numFmtId="49" fontId="34" fillId="0" borderId="0" xfId="56" applyNumberFormat="1" applyFont="1" applyAlignment="1">
      <alignment horizontal="center" vertical="top"/>
    </xf>
    <xf numFmtId="0" fontId="34" fillId="0" borderId="0" xfId="56" applyFont="1" applyAlignment="1">
      <alignment vertical="top" wrapText="1"/>
    </xf>
    <xf numFmtId="2" fontId="34" fillId="0" borderId="0" xfId="56" applyNumberFormat="1" applyFont="1" applyAlignment="1">
      <alignment horizontal="center"/>
    </xf>
    <xf numFmtId="0" fontId="34" fillId="0" borderId="0" xfId="56" applyFont="1" applyAlignment="1">
      <alignment horizontal="center"/>
    </xf>
    <xf numFmtId="4" fontId="34" fillId="0" borderId="0" xfId="56" applyNumberFormat="1" applyFont="1" applyAlignment="1">
      <alignment horizontal="right"/>
    </xf>
    <xf numFmtId="49" fontId="33" fillId="0" borderId="16" xfId="56" applyNumberFormat="1" applyFont="1" applyFill="1" applyBorder="1" applyAlignment="1">
      <alignment horizontal="center" vertical="top"/>
    </xf>
    <xf numFmtId="16" fontId="33" fillId="0" borderId="17" xfId="56" applyNumberFormat="1" applyFont="1" applyFill="1" applyBorder="1" applyAlignment="1">
      <alignment vertical="top" wrapText="1"/>
    </xf>
    <xf numFmtId="2" fontId="33" fillId="0" borderId="17" xfId="56" applyNumberFormat="1" applyFont="1" applyFill="1" applyBorder="1" applyAlignment="1">
      <alignment horizontal="center"/>
    </xf>
    <xf numFmtId="4" fontId="33" fillId="0" borderId="17" xfId="56" applyNumberFormat="1" applyFont="1" applyFill="1" applyBorder="1" applyAlignment="1">
      <alignment horizontal="right"/>
    </xf>
    <xf numFmtId="4" fontId="33" fillId="0" borderId="18" xfId="56" applyNumberFormat="1" applyFont="1" applyFill="1" applyBorder="1" applyAlignment="1">
      <alignment horizontal="right"/>
    </xf>
    <xf numFmtId="49" fontId="33" fillId="0" borderId="0" xfId="56" applyNumberFormat="1" applyFont="1" applyFill="1" applyAlignment="1">
      <alignment horizontal="center" vertical="top"/>
    </xf>
    <xf numFmtId="16" fontId="33" fillId="0" borderId="0" xfId="56" applyNumberFormat="1" applyFont="1" applyFill="1" applyAlignment="1">
      <alignment vertical="top" wrapText="1"/>
    </xf>
    <xf numFmtId="2" fontId="33" fillId="0" borderId="0" xfId="56" applyNumberFormat="1" applyFont="1" applyFill="1" applyAlignment="1">
      <alignment horizontal="center"/>
    </xf>
    <xf numFmtId="4" fontId="33" fillId="0" borderId="0" xfId="56" applyNumberFormat="1" applyFont="1" applyFill="1" applyAlignment="1">
      <alignment horizontal="right"/>
    </xf>
    <xf numFmtId="49" fontId="34" fillId="0" borderId="0" xfId="56" applyNumberFormat="1" applyFont="1" applyFill="1" applyAlignment="1">
      <alignment horizontal="center" vertical="top"/>
    </xf>
    <xf numFmtId="0" fontId="34" fillId="0" borderId="0" xfId="56" applyFont="1" applyFill="1" applyAlignment="1">
      <alignment vertical="top" wrapText="1"/>
    </xf>
    <xf numFmtId="2" fontId="34" fillId="0" borderId="0" xfId="56" applyNumberFormat="1" applyFont="1" applyFill="1" applyAlignment="1">
      <alignment horizontal="center"/>
    </xf>
    <xf numFmtId="4" fontId="34" fillId="0" borderId="0" xfId="56" applyNumberFormat="1" applyFont="1" applyFill="1" applyAlignment="1">
      <alignment horizontal="right"/>
    </xf>
    <xf numFmtId="0" fontId="34" fillId="0" borderId="0" xfId="56" applyFont="1" applyFill="1" applyAlignment="1">
      <alignment horizontal="center"/>
    </xf>
    <xf numFmtId="2" fontId="34" fillId="0" borderId="0" xfId="56" applyNumberFormat="1" applyFont="1" applyAlignment="1">
      <alignment horizontal="right"/>
    </xf>
    <xf numFmtId="4" fontId="34" fillId="0" borderId="0" xfId="56" applyNumberFormat="1" applyFont="1" applyBorder="1" applyAlignment="1">
      <alignment horizontal="right"/>
    </xf>
    <xf numFmtId="4" fontId="34" fillId="0" borderId="0" xfId="56" applyNumberFormat="1" applyFont="1" applyFill="1" applyBorder="1" applyAlignment="1">
      <alignment horizontal="right"/>
    </xf>
    <xf numFmtId="2" fontId="34" fillId="0" borderId="0" xfId="56" applyNumberFormat="1" applyFont="1" applyFill="1" applyAlignment="1">
      <alignment horizontal="right"/>
    </xf>
    <xf numFmtId="0" fontId="34" fillId="0" borderId="0" xfId="56" quotePrefix="1" applyFont="1" applyFill="1" applyAlignment="1">
      <alignment vertical="top" wrapText="1"/>
    </xf>
    <xf numFmtId="49" fontId="33" fillId="0" borderId="15" xfId="56" applyNumberFormat="1" applyFont="1" applyFill="1" applyBorder="1" applyAlignment="1">
      <alignment horizontal="center" vertical="top"/>
    </xf>
    <xf numFmtId="4" fontId="33" fillId="0" borderId="15" xfId="56" applyNumberFormat="1" applyFont="1" applyFill="1" applyBorder="1" applyAlignment="1">
      <alignment vertical="top" wrapText="1"/>
    </xf>
    <xf numFmtId="0" fontId="33" fillId="0" borderId="15" xfId="56" applyFont="1" applyFill="1" applyBorder="1" applyAlignment="1">
      <alignment horizontal="center"/>
    </xf>
    <xf numFmtId="2" fontId="33" fillId="0" borderId="15" xfId="56" applyNumberFormat="1" applyFont="1" applyFill="1" applyBorder="1" applyAlignment="1">
      <alignment horizontal="center"/>
    </xf>
    <xf numFmtId="4" fontId="33" fillId="0" borderId="15" xfId="56" applyNumberFormat="1" applyFont="1" applyFill="1" applyBorder="1"/>
    <xf numFmtId="4" fontId="33" fillId="0" borderId="15" xfId="56" applyNumberFormat="1" applyFont="1" applyFill="1" applyBorder="1" applyAlignment="1">
      <alignment horizontal="right"/>
    </xf>
    <xf numFmtId="4" fontId="33" fillId="0" borderId="0" xfId="56" applyNumberFormat="1" applyFont="1" applyFill="1" applyBorder="1" applyAlignment="1">
      <alignment vertical="top" wrapText="1"/>
    </xf>
    <xf numFmtId="0" fontId="33" fillId="0" borderId="0" xfId="56" applyFont="1" applyFill="1" applyBorder="1" applyAlignment="1">
      <alignment horizontal="center"/>
    </xf>
    <xf numFmtId="2" fontId="33" fillId="0" borderId="0" xfId="56" applyNumberFormat="1" applyFont="1" applyFill="1" applyBorder="1" applyAlignment="1">
      <alignment horizontal="center"/>
    </xf>
    <xf numFmtId="4" fontId="33" fillId="0" borderId="0" xfId="56" applyNumberFormat="1" applyFont="1" applyFill="1" applyBorder="1"/>
    <xf numFmtId="4" fontId="33" fillId="0" borderId="0" xfId="56" applyNumberFormat="1" applyFont="1" applyFill="1" applyBorder="1" applyAlignment="1">
      <alignment horizontal="right"/>
    </xf>
    <xf numFmtId="4" fontId="33" fillId="0" borderId="0" xfId="56" applyNumberFormat="1" applyFont="1" applyFill="1" applyAlignment="1">
      <alignment vertical="top" wrapText="1"/>
    </xf>
    <xf numFmtId="4" fontId="33" fillId="0" borderId="0" xfId="56" applyNumberFormat="1" applyFont="1" applyFill="1" applyAlignment="1">
      <alignment horizontal="center"/>
    </xf>
    <xf numFmtId="4" fontId="33" fillId="0" borderId="0" xfId="56" applyNumberFormat="1" applyFont="1" applyFill="1"/>
    <xf numFmtId="49" fontId="33" fillId="0" borderId="17" xfId="56" applyNumberFormat="1" applyFont="1" applyFill="1" applyBorder="1" applyAlignment="1">
      <alignment horizontal="center" vertical="top"/>
    </xf>
    <xf numFmtId="4" fontId="33" fillId="0" borderId="17" xfId="56" applyNumberFormat="1" applyFont="1" applyFill="1" applyBorder="1" applyAlignment="1">
      <alignment horizontal="center"/>
    </xf>
    <xf numFmtId="4" fontId="33" fillId="0" borderId="18" xfId="56" applyNumberFormat="1" applyFont="1" applyFill="1" applyBorder="1" applyAlignment="1">
      <alignment horizontal="center"/>
    </xf>
    <xf numFmtId="0" fontId="34" fillId="0" borderId="0" xfId="56" applyFont="1" applyFill="1" applyAlignment="1">
      <alignment horizontal="left" vertical="top" wrapText="1"/>
    </xf>
    <xf numFmtId="2" fontId="34" fillId="0" borderId="0" xfId="57" applyNumberFormat="1" applyFont="1" applyFill="1" applyBorder="1" applyAlignment="1">
      <alignment horizontal="center"/>
    </xf>
    <xf numFmtId="4" fontId="34" fillId="0" borderId="0" xfId="57" applyNumberFormat="1" applyFont="1" applyBorder="1" applyAlignment="1">
      <alignment horizontal="right"/>
    </xf>
    <xf numFmtId="4" fontId="34" fillId="0" borderId="18" xfId="56" applyNumberFormat="1" applyFont="1" applyFill="1" applyBorder="1" applyAlignment="1">
      <alignment horizontal="right"/>
    </xf>
    <xf numFmtId="0" fontId="34" fillId="0" borderId="0" xfId="56" applyFont="1" applyFill="1" applyAlignment="1">
      <alignment horizontal="left" vertical="center" wrapText="1"/>
    </xf>
    <xf numFmtId="4" fontId="33" fillId="0" borderId="15" xfId="56" applyNumberFormat="1" applyFont="1" applyFill="1" applyBorder="1" applyAlignment="1">
      <alignment horizontal="center"/>
    </xf>
    <xf numFmtId="4" fontId="33" fillId="0" borderId="0" xfId="56" applyNumberFormat="1" applyFont="1" applyFill="1" applyBorder="1" applyAlignment="1">
      <alignment horizontal="center"/>
    </xf>
    <xf numFmtId="0" fontId="33" fillId="0" borderId="0" xfId="56" applyFont="1" applyFill="1" applyBorder="1" applyAlignment="1">
      <alignment vertical="top" wrapText="1"/>
    </xf>
    <xf numFmtId="2" fontId="34" fillId="0" borderId="0" xfId="56" applyNumberFormat="1" applyFont="1" applyFill="1" applyBorder="1" applyAlignment="1">
      <alignment horizontal="center"/>
    </xf>
    <xf numFmtId="0" fontId="33" fillId="0" borderId="17" xfId="56" applyFont="1" applyFill="1" applyBorder="1" applyAlignment="1">
      <alignment vertical="top" wrapText="1"/>
    </xf>
    <xf numFmtId="0" fontId="33" fillId="0" borderId="0" xfId="56" applyFont="1" applyFill="1" applyAlignment="1">
      <alignment vertical="top" wrapText="1"/>
    </xf>
    <xf numFmtId="0" fontId="34" fillId="0" borderId="0" xfId="56" applyFont="1" applyFill="1" applyBorder="1" applyAlignment="1">
      <alignment horizontal="center"/>
    </xf>
    <xf numFmtId="0" fontId="33" fillId="0" borderId="12" xfId="58" applyFont="1" applyBorder="1" applyAlignment="1">
      <alignment horizontal="center" vertical="top"/>
    </xf>
    <xf numFmtId="1" fontId="33" fillId="0" borderId="13" xfId="58" applyNumberFormat="1" applyFont="1" applyBorder="1" applyAlignment="1">
      <alignment horizontal="left" vertical="top"/>
    </xf>
    <xf numFmtId="1" fontId="33" fillId="0" borderId="13" xfId="58" applyNumberFormat="1" applyFont="1" applyBorder="1" applyAlignment="1">
      <alignment horizontal="center" vertical="top" wrapText="1"/>
    </xf>
    <xf numFmtId="4" fontId="33" fillId="0" borderId="13" xfId="58" applyNumberFormat="1" applyFont="1" applyBorder="1" applyAlignment="1">
      <alignment horizontal="left" vertical="top" wrapText="1"/>
    </xf>
    <xf numFmtId="4" fontId="33" fillId="0" borderId="14" xfId="58" applyNumberFormat="1" applyFont="1" applyBorder="1" applyAlignment="1">
      <alignment horizontal="left" vertical="top" wrapText="1"/>
    </xf>
    <xf numFmtId="0" fontId="34" fillId="0" borderId="0" xfId="58" applyFont="1" applyBorder="1" applyAlignment="1">
      <alignment horizontal="center" vertical="top"/>
    </xf>
    <xf numFmtId="1" fontId="33" fillId="0" borderId="0" xfId="58" applyNumberFormat="1" applyFont="1" applyAlignment="1"/>
    <xf numFmtId="0" fontId="33" fillId="0" borderId="0" xfId="58" applyFont="1" applyBorder="1" applyAlignment="1">
      <alignment horizontal="center" vertical="top"/>
    </xf>
    <xf numFmtId="0" fontId="33" fillId="0" borderId="0" xfId="58" applyFont="1" applyBorder="1" applyAlignment="1"/>
    <xf numFmtId="0" fontId="33" fillId="0" borderId="0" xfId="58" applyFont="1" applyBorder="1" applyAlignment="1">
      <alignment vertical="distributed" wrapText="1"/>
    </xf>
    <xf numFmtId="0" fontId="33" fillId="0" borderId="0" xfId="58" applyFont="1" applyBorder="1" applyAlignment="1">
      <alignment horizontal="center"/>
    </xf>
    <xf numFmtId="4" fontId="33" fillId="0" borderId="0" xfId="58" applyNumberFormat="1" applyFont="1" applyBorder="1" applyAlignment="1">
      <alignment vertical="distributed" wrapText="1"/>
    </xf>
    <xf numFmtId="49" fontId="34" fillId="0" borderId="0" xfId="58" applyNumberFormat="1" applyFont="1" applyAlignment="1">
      <alignment horizontal="right" vertical="top"/>
    </xf>
    <xf numFmtId="0" fontId="34" fillId="0" borderId="0" xfId="58" applyFont="1" applyAlignment="1">
      <alignment horizontal="justify" vertical="top" wrapText="1"/>
    </xf>
    <xf numFmtId="0" fontId="34" fillId="0" borderId="0" xfId="58" applyFont="1" applyAlignment="1">
      <alignment horizontal="center"/>
    </xf>
    <xf numFmtId="4" fontId="34" fillId="0" borderId="0" xfId="58" applyNumberFormat="1" applyFont="1" applyAlignment="1">
      <alignment horizontal="right"/>
    </xf>
    <xf numFmtId="2" fontId="34" fillId="0" borderId="0" xfId="56" applyNumberFormat="1" applyFont="1" applyFill="1" applyBorder="1" applyAlignment="1">
      <alignment horizontal="right"/>
    </xf>
    <xf numFmtId="4" fontId="34" fillId="0" borderId="0" xfId="58" applyNumberFormat="1" applyFont="1" applyBorder="1"/>
    <xf numFmtId="0" fontId="34" fillId="0" borderId="0" xfId="58" applyFont="1" applyBorder="1" applyAlignment="1">
      <alignment horizontal="center"/>
    </xf>
    <xf numFmtId="0" fontId="34" fillId="0" borderId="0" xfId="58" applyFont="1" applyFill="1" applyAlignment="1">
      <alignment vertical="top" wrapText="1"/>
    </xf>
    <xf numFmtId="4" fontId="34" fillId="0" borderId="0" xfId="58" applyNumberFormat="1" applyFont="1" applyFill="1" applyBorder="1"/>
    <xf numFmtId="0" fontId="33" fillId="0" borderId="0" xfId="58" applyFont="1" applyBorder="1" applyAlignment="1">
      <alignment horizontal="left" vertical="top"/>
    </xf>
    <xf numFmtId="4" fontId="34" fillId="0" borderId="0" xfId="58" applyNumberFormat="1" applyFont="1" applyAlignment="1">
      <alignment horizontal="center"/>
    </xf>
    <xf numFmtId="49" fontId="35" fillId="0" borderId="0" xfId="58" applyNumberFormat="1" applyFont="1" applyFill="1" applyAlignment="1">
      <alignment horizontal="center" vertical="top"/>
    </xf>
    <xf numFmtId="0" fontId="34" fillId="0" borderId="0" xfId="56" applyFont="1" applyFill="1" applyAlignment="1">
      <alignment vertical="top"/>
    </xf>
    <xf numFmtId="0" fontId="34" fillId="0" borderId="0" xfId="51" applyFont="1" applyBorder="1" applyAlignment="1"/>
    <xf numFmtId="0" fontId="34" fillId="0" borderId="0" xfId="58" applyFont="1" applyFill="1" applyAlignment="1">
      <alignment horizontal="left" vertical="top" wrapText="1"/>
    </xf>
    <xf numFmtId="1" fontId="34" fillId="0" borderId="0" xfId="58" applyNumberFormat="1" applyFont="1" applyAlignment="1">
      <alignment horizontal="center"/>
    </xf>
    <xf numFmtId="0" fontId="34" fillId="0" borderId="0" xfId="58" applyFont="1" applyFill="1" applyAlignment="1">
      <alignment horizontal="left" vertical="justify" wrapText="1"/>
    </xf>
    <xf numFmtId="0" fontId="34" fillId="0" borderId="0" xfId="58" applyFont="1" applyFill="1" applyAlignment="1">
      <alignment horizontal="justify" vertical="top" wrapText="1"/>
    </xf>
    <xf numFmtId="4" fontId="34" fillId="0" borderId="0" xfId="58" applyNumberFormat="1" applyFont="1" applyFill="1" applyAlignment="1">
      <alignment wrapText="1"/>
    </xf>
    <xf numFmtId="4" fontId="34" fillId="0" borderId="0" xfId="58" applyNumberFormat="1" applyFont="1" applyFill="1" applyAlignment="1">
      <alignment horizontal="center"/>
    </xf>
    <xf numFmtId="2" fontId="34" fillId="0" borderId="0" xfId="58" applyNumberFormat="1" applyFont="1" applyFill="1" applyAlignment="1">
      <alignment horizontal="right"/>
    </xf>
    <xf numFmtId="4" fontId="34" fillId="0" borderId="0" xfId="58" applyNumberFormat="1" applyFont="1" applyFill="1"/>
    <xf numFmtId="4" fontId="33" fillId="0" borderId="17" xfId="58" applyNumberFormat="1" applyFont="1" applyFill="1" applyBorder="1" applyAlignment="1">
      <alignment wrapText="1"/>
    </xf>
    <xf numFmtId="4" fontId="33" fillId="0" borderId="17" xfId="58" applyNumberFormat="1" applyFont="1" applyFill="1" applyBorder="1" applyAlignment="1">
      <alignment horizontal="center"/>
    </xf>
    <xf numFmtId="4" fontId="34" fillId="0" borderId="17" xfId="58" applyNumberFormat="1" applyFont="1" applyFill="1" applyBorder="1"/>
    <xf numFmtId="4" fontId="33" fillId="0" borderId="0" xfId="58" applyNumberFormat="1" applyFont="1" applyFill="1" applyAlignment="1">
      <alignment wrapText="1"/>
    </xf>
    <xf numFmtId="4" fontId="33" fillId="0" borderId="0" xfId="58" applyNumberFormat="1" applyFont="1" applyFill="1" applyAlignment="1">
      <alignment horizontal="center"/>
    </xf>
    <xf numFmtId="0" fontId="34" fillId="0" borderId="0" xfId="58" applyFont="1" applyFill="1" applyAlignment="1">
      <alignment horizontal="center"/>
    </xf>
    <xf numFmtId="0" fontId="34" fillId="0" borderId="0" xfId="52" applyFont="1" applyFill="1" applyAlignment="1">
      <alignment horizontal="center"/>
    </xf>
    <xf numFmtId="4" fontId="34" fillId="0" borderId="0" xfId="52" applyNumberFormat="1" applyFont="1" applyBorder="1"/>
    <xf numFmtId="4" fontId="34" fillId="0" borderId="0" xfId="58" applyNumberFormat="1" applyFont="1" applyFill="1" applyBorder="1" applyAlignment="1">
      <alignment horizontal="center"/>
    </xf>
    <xf numFmtId="4" fontId="34" fillId="0" borderId="17" xfId="58" applyNumberFormat="1" applyFont="1" applyFill="1" applyBorder="1" applyAlignment="1">
      <alignment horizontal="center"/>
    </xf>
    <xf numFmtId="0" fontId="33" fillId="0" borderId="0" xfId="56" applyFont="1" applyFill="1" applyAlignment="1">
      <alignment horizontal="center"/>
    </xf>
    <xf numFmtId="4" fontId="34" fillId="0" borderId="0" xfId="58" applyNumberFormat="1" applyFont="1" applyFill="1" applyBorder="1" applyAlignment="1">
      <alignment horizontal="right"/>
    </xf>
    <xf numFmtId="4" fontId="34" fillId="0" borderId="0" xfId="58" applyNumberFormat="1" applyFont="1" applyBorder="1" applyAlignment="1">
      <alignment horizontal="right"/>
    </xf>
    <xf numFmtId="0" fontId="34" fillId="0" borderId="0" xfId="52" applyFont="1" applyAlignment="1">
      <alignment horizontal="justify" vertical="top" wrapText="1"/>
    </xf>
    <xf numFmtId="0" fontId="34" fillId="0" borderId="0" xfId="52" applyFont="1" applyFill="1" applyAlignment="1">
      <alignment horizontal="left" vertical="top" wrapText="1"/>
    </xf>
    <xf numFmtId="2" fontId="34" fillId="0" borderId="0" xfId="58" applyNumberFormat="1" applyFont="1" applyFill="1" applyAlignment="1">
      <alignment horizontal="center"/>
    </xf>
    <xf numFmtId="39" fontId="34" fillId="0" borderId="0" xfId="58" applyNumberFormat="1" applyFont="1" applyAlignment="1">
      <alignment horizontal="left" wrapText="1"/>
    </xf>
    <xf numFmtId="1" fontId="34" fillId="0" borderId="0" xfId="58" applyNumberFormat="1" applyFont="1" applyFill="1" applyBorder="1" applyAlignment="1">
      <alignment horizontal="left" vertical="center"/>
    </xf>
    <xf numFmtId="4" fontId="34" fillId="0" borderId="0" xfId="58" applyNumberFormat="1" applyFont="1"/>
    <xf numFmtId="0" fontId="1" fillId="0" borderId="0" xfId="58" applyFont="1"/>
    <xf numFmtId="1" fontId="33" fillId="0" borderId="13" xfId="58" applyNumberFormat="1" applyFont="1" applyBorder="1" applyAlignment="1">
      <alignment horizontal="left" vertical="top" wrapText="1"/>
    </xf>
    <xf numFmtId="2" fontId="34" fillId="0" borderId="0" xfId="59" applyNumberFormat="1" applyFont="1" applyBorder="1" applyAlignment="1">
      <alignment horizontal="center"/>
    </xf>
    <xf numFmtId="4" fontId="34" fillId="0" borderId="0" xfId="59" applyNumberFormat="1" applyFont="1" applyBorder="1" applyAlignment="1"/>
    <xf numFmtId="4" fontId="34" fillId="0" borderId="0" xfId="59" applyNumberFormat="1" applyFont="1" applyBorder="1" applyAlignment="1">
      <alignment horizontal="center"/>
    </xf>
    <xf numFmtId="0" fontId="1" fillId="0" borderId="0" xfId="58" applyFont="1" applyBorder="1"/>
    <xf numFmtId="4" fontId="34" fillId="0" borderId="0" xfId="59" applyNumberFormat="1" applyFont="1" applyBorder="1" applyAlignment="1">
      <alignment horizontal="right"/>
    </xf>
    <xf numFmtId="4" fontId="33" fillId="0" borderId="0" xfId="59" applyNumberFormat="1" applyFont="1" applyBorder="1" applyAlignment="1">
      <alignment horizontal="center"/>
    </xf>
    <xf numFmtId="4" fontId="33" fillId="0" borderId="0" xfId="59" applyNumberFormat="1" applyFont="1" applyBorder="1" applyAlignment="1">
      <alignment horizontal="right"/>
    </xf>
    <xf numFmtId="0" fontId="33" fillId="0" borderId="17" xfId="56" applyFont="1" applyFill="1" applyBorder="1" applyAlignment="1">
      <alignment horizontal="center"/>
    </xf>
    <xf numFmtId="49" fontId="34" fillId="0" borderId="0" xfId="58" applyNumberFormat="1" applyFont="1" applyAlignment="1">
      <alignment horizontal="center" vertical="top"/>
    </xf>
    <xf numFmtId="0" fontId="1" fillId="0" borderId="0" xfId="58" applyFont="1" applyAlignment="1">
      <alignment horizontal="center"/>
    </xf>
    <xf numFmtId="0" fontId="34" fillId="0" borderId="0" xfId="56" applyFont="1" applyFill="1" applyAlignment="1">
      <alignment horizontal="right" wrapText="1"/>
    </xf>
    <xf numFmtId="0" fontId="1" fillId="0" borderId="0" xfId="58" applyFont="1" applyFill="1"/>
    <xf numFmtId="4" fontId="1" fillId="0" borderId="0" xfId="58" applyNumberFormat="1" applyFont="1" applyBorder="1"/>
    <xf numFmtId="2" fontId="34" fillId="0" borderId="0" xfId="58" applyNumberFormat="1" applyFont="1" applyFill="1" applyBorder="1" applyAlignment="1">
      <alignment horizontal="right"/>
    </xf>
    <xf numFmtId="4" fontId="33" fillId="0" borderId="17" xfId="56" applyNumberFormat="1" applyFont="1" applyFill="1" applyBorder="1" applyAlignment="1">
      <alignment horizontal="center" wrapText="1"/>
    </xf>
    <xf numFmtId="4" fontId="33" fillId="0" borderId="0" xfId="56" applyNumberFormat="1" applyFont="1" applyFill="1" applyAlignment="1">
      <alignment horizontal="center" wrapText="1"/>
    </xf>
    <xf numFmtId="49" fontId="34" fillId="0" borderId="0" xfId="52" applyNumberFormat="1" applyFont="1" applyAlignment="1">
      <alignment horizontal="center" vertical="top"/>
    </xf>
    <xf numFmtId="0" fontId="34" fillId="0" borderId="0" xfId="58" applyFont="1"/>
    <xf numFmtId="4" fontId="33" fillId="0" borderId="0" xfId="56" applyNumberFormat="1" applyFont="1" applyFill="1" applyAlignment="1">
      <alignment horizontal="right" wrapText="1"/>
    </xf>
    <xf numFmtId="4" fontId="34" fillId="0" borderId="0" xfId="52" applyNumberFormat="1" applyFont="1"/>
    <xf numFmtId="0" fontId="1" fillId="0" borderId="0" xfId="58" applyFont="1" applyAlignment="1">
      <alignment horizontal="justify" vertical="top" wrapText="1"/>
    </xf>
    <xf numFmtId="0" fontId="1" fillId="0" borderId="0" xfId="58" applyFont="1" applyFill="1" applyAlignment="1">
      <alignment horizontal="right"/>
    </xf>
    <xf numFmtId="4" fontId="1" fillId="0" borderId="0" xfId="58" applyNumberFormat="1" applyFont="1"/>
    <xf numFmtId="165" fontId="34" fillId="0" borderId="0" xfId="57" applyNumberFormat="1" applyFont="1" applyFill="1" applyBorder="1" applyAlignment="1">
      <alignment horizontal="right"/>
    </xf>
    <xf numFmtId="4" fontId="34" fillId="0" borderId="0" xfId="58" applyNumberFormat="1" applyFont="1" applyFill="1" applyAlignment="1">
      <alignment horizontal="left"/>
    </xf>
    <xf numFmtId="2" fontId="33" fillId="0" borderId="17" xfId="58" applyNumberFormat="1" applyFont="1" applyFill="1" applyBorder="1" applyAlignment="1">
      <alignment horizontal="center"/>
    </xf>
    <xf numFmtId="2" fontId="33" fillId="0" borderId="0" xfId="58" applyNumberFormat="1" applyFont="1" applyFill="1" applyAlignment="1">
      <alignment horizontal="center"/>
    </xf>
    <xf numFmtId="0" fontId="1" fillId="0" borderId="0" xfId="58" applyFont="1" applyAlignment="1">
      <alignment horizontal="right"/>
    </xf>
    <xf numFmtId="1" fontId="34" fillId="0" borderId="0" xfId="58" applyNumberFormat="1" applyFont="1" applyBorder="1" applyAlignment="1">
      <alignment horizontal="left" vertical="center"/>
    </xf>
    <xf numFmtId="0" fontId="34" fillId="0" borderId="0" xfId="58" quotePrefix="1" applyFont="1" applyAlignment="1">
      <alignment horizontal="justify" vertical="top" wrapText="1"/>
    </xf>
    <xf numFmtId="2" fontId="1" fillId="0" borderId="0" xfId="58" applyNumberFormat="1" applyFont="1" applyAlignment="1">
      <alignment horizontal="right"/>
    </xf>
    <xf numFmtId="4" fontId="34" fillId="0" borderId="0" xfId="58" applyNumberFormat="1" applyFont="1" applyFill="1" applyAlignment="1">
      <alignment horizontal="right"/>
    </xf>
    <xf numFmtId="1" fontId="34" fillId="0" borderId="0" xfId="58" quotePrefix="1" applyNumberFormat="1" applyFont="1" applyFill="1" applyBorder="1" applyAlignment="1">
      <alignment horizontal="left" vertical="center"/>
    </xf>
    <xf numFmtId="0" fontId="34" fillId="0" borderId="0" xfId="58" applyFont="1" applyAlignment="1">
      <alignment horizontal="right"/>
    </xf>
    <xf numFmtId="0" fontId="33" fillId="0" borderId="0" xfId="58" applyFont="1" applyBorder="1" applyAlignment="1">
      <alignment horizontal="justify" vertical="top" wrapText="1"/>
    </xf>
    <xf numFmtId="3" fontId="1" fillId="0" borderId="0" xfId="58" applyNumberFormat="1" applyFont="1"/>
    <xf numFmtId="0" fontId="1" fillId="0" borderId="0" xfId="58" applyFont="1"/>
    <xf numFmtId="0" fontId="5" fillId="0" borderId="0" xfId="0" applyFont="1" applyAlignment="1" applyProtection="1">
      <alignment vertical="top" wrapText="1"/>
    </xf>
    <xf numFmtId="0" fontId="34" fillId="0" borderId="0" xfId="58" applyFont="1" applyAlignment="1">
      <alignment horizontal="left" vertical="top" wrapText="1"/>
    </xf>
    <xf numFmtId="4" fontId="34" fillId="0" borderId="0" xfId="52" applyNumberFormat="1" applyFont="1" applyFill="1" applyBorder="1" applyAlignment="1">
      <alignment vertical="center"/>
    </xf>
    <xf numFmtId="4" fontId="34" fillId="0" borderId="0" xfId="52" applyNumberFormat="1" applyFont="1" applyBorder="1" applyAlignment="1">
      <alignment vertical="center"/>
    </xf>
    <xf numFmtId="4" fontId="34" fillId="0" borderId="0" xfId="56" applyNumberFormat="1" applyFont="1" applyFill="1" applyBorder="1" applyAlignment="1">
      <alignment horizontal="right" vertical="center"/>
    </xf>
    <xf numFmtId="0" fontId="33" fillId="0" borderId="10" xfId="58" applyFont="1" applyBorder="1" applyAlignment="1">
      <alignment horizontal="center" vertical="top"/>
    </xf>
    <xf numFmtId="0" fontId="33" fillId="0" borderId="10" xfId="58" applyFont="1" applyBorder="1" applyAlignment="1">
      <alignment vertical="distributed" wrapText="1"/>
    </xf>
    <xf numFmtId="0" fontId="33" fillId="0" borderId="10" xfId="58" applyFont="1" applyBorder="1" applyAlignment="1"/>
    <xf numFmtId="0" fontId="33" fillId="0" borderId="10" xfId="58" applyFont="1" applyBorder="1" applyAlignment="1">
      <alignment horizontal="center"/>
    </xf>
    <xf numFmtId="4" fontId="34" fillId="0" borderId="10" xfId="58" applyNumberFormat="1" applyFont="1" applyBorder="1"/>
    <xf numFmtId="4" fontId="33" fillId="0" borderId="10" xfId="59" applyNumberFormat="1" applyFont="1" applyBorder="1" applyAlignment="1">
      <alignment horizontal="center"/>
    </xf>
    <xf numFmtId="4" fontId="33" fillId="0" borderId="10" xfId="59" applyNumberFormat="1" applyFont="1" applyBorder="1" applyAlignment="1">
      <alignment horizontal="right"/>
    </xf>
    <xf numFmtId="0" fontId="33" fillId="0" borderId="19" xfId="58" applyFont="1" applyBorder="1" applyAlignment="1">
      <alignment horizontal="center" vertical="top"/>
    </xf>
    <xf numFmtId="0" fontId="33" fillId="0" borderId="19" xfId="58" applyFont="1" applyBorder="1" applyAlignment="1">
      <alignment vertical="distributed" wrapText="1"/>
    </xf>
    <xf numFmtId="0" fontId="33" fillId="0" borderId="19" xfId="58" applyFont="1" applyBorder="1" applyAlignment="1"/>
    <xf numFmtId="0" fontId="33" fillId="0" borderId="19" xfId="58" applyFont="1" applyBorder="1" applyAlignment="1">
      <alignment horizontal="center"/>
    </xf>
    <xf numFmtId="4" fontId="34" fillId="0" borderId="19" xfId="58" applyNumberFormat="1" applyFont="1" applyBorder="1"/>
    <xf numFmtId="4" fontId="33" fillId="0" borderId="19" xfId="59" applyNumberFormat="1" applyFont="1" applyBorder="1" applyAlignment="1">
      <alignment horizontal="center"/>
    </xf>
    <xf numFmtId="4" fontId="33" fillId="0" borderId="19" xfId="59" applyNumberFormat="1" applyFont="1" applyBorder="1" applyAlignment="1">
      <alignment horizontal="right"/>
    </xf>
    <xf numFmtId="0" fontId="39" fillId="0" borderId="0" xfId="0" applyFont="1" applyAlignment="1">
      <alignment horizontal="left" vertical="top" wrapText="1"/>
    </xf>
    <xf numFmtId="0" fontId="40" fillId="0" borderId="0" xfId="0" applyFont="1" applyAlignment="1">
      <alignment horizontal="left" vertical="top" wrapText="1"/>
    </xf>
    <xf numFmtId="0" fontId="5" fillId="0" borderId="0" xfId="56" applyFont="1" applyFill="1" applyAlignment="1">
      <alignment vertical="top" wrapText="1"/>
    </xf>
    <xf numFmtId="39" fontId="5" fillId="0" borderId="0" xfId="0" applyNumberFormat="1" applyFont="1" applyAlignment="1">
      <alignment horizontal="left" vertical="top" wrapText="1"/>
    </xf>
    <xf numFmtId="0" fontId="43" fillId="0" borderId="0" xfId="56" applyFont="1" applyAlignment="1">
      <alignment vertical="top" wrapText="1"/>
    </xf>
    <xf numFmtId="0" fontId="34" fillId="0" borderId="0" xfId="58" applyFont="1" applyFill="1" applyAlignment="1">
      <alignment horizontal="center" vertical="top" wrapText="1"/>
    </xf>
    <xf numFmtId="0" fontId="34" fillId="0" borderId="0" xfId="58" applyFont="1" applyFill="1" applyAlignment="1">
      <alignment horizontal="left" vertical="top" wrapText="1"/>
    </xf>
    <xf numFmtId="0" fontId="42" fillId="0" borderId="0" xfId="56" applyFont="1" applyAlignment="1">
      <alignment vertical="top" wrapText="1"/>
    </xf>
    <xf numFmtId="0" fontId="34" fillId="0" borderId="0" xfId="58" applyFont="1" applyFill="1" applyAlignment="1">
      <alignment horizontal="left" vertical="top" wrapText="1"/>
    </xf>
    <xf numFmtId="0" fontId="34" fillId="0" borderId="0" xfId="56" applyFont="1" applyAlignment="1">
      <alignment horizontal="left" vertical="top" wrapText="1"/>
    </xf>
    <xf numFmtId="0" fontId="34" fillId="0" borderId="0" xfId="58" applyFont="1" applyFill="1"/>
    <xf numFmtId="0" fontId="34" fillId="0" borderId="0" xfId="58" applyFont="1" applyFill="1" applyAlignment="1">
      <alignment horizontal="right"/>
    </xf>
    <xf numFmtId="4" fontId="1" fillId="0" borderId="0" xfId="58" applyNumberFormat="1" applyFont="1" applyFill="1" applyBorder="1"/>
    <xf numFmtId="0" fontId="43" fillId="0" borderId="0" xfId="56" applyFont="1" applyFill="1" applyAlignment="1">
      <alignment vertical="top" wrapText="1"/>
    </xf>
    <xf numFmtId="1" fontId="45" fillId="0" borderId="0" xfId="0" applyNumberFormat="1" applyFont="1" applyFill="1" applyBorder="1" applyAlignment="1">
      <alignment horizontal="left" vertical="center"/>
    </xf>
    <xf numFmtId="0" fontId="5" fillId="0" borderId="0" xfId="0" applyFont="1" applyFill="1" applyAlignment="1">
      <alignment vertical="top" wrapText="1"/>
    </xf>
    <xf numFmtId="1" fontId="33" fillId="0" borderId="0" xfId="58" applyNumberFormat="1" applyFont="1" applyBorder="1" applyAlignment="1">
      <alignment horizontal="left" vertical="top"/>
    </xf>
    <xf numFmtId="1" fontId="33" fillId="0" borderId="0" xfId="58" applyNumberFormat="1" applyFont="1" applyBorder="1" applyAlignment="1">
      <alignment horizontal="left" vertical="top" wrapText="1"/>
    </xf>
    <xf numFmtId="1" fontId="33" fillId="0" borderId="0" xfId="58" applyNumberFormat="1" applyFont="1" applyBorder="1" applyAlignment="1">
      <alignment horizontal="center" vertical="top" wrapText="1"/>
    </xf>
    <xf numFmtId="4" fontId="33" fillId="0" borderId="0" xfId="58" applyNumberFormat="1" applyFont="1" applyBorder="1" applyAlignment="1">
      <alignment horizontal="left" vertical="top" wrapText="1"/>
    </xf>
    <xf numFmtId="0" fontId="34" fillId="0" borderId="0" xfId="58" applyFont="1" applyFill="1" applyAlignment="1">
      <alignment horizontal="left" vertical="top" wrapText="1"/>
    </xf>
    <xf numFmtId="0" fontId="34" fillId="0" borderId="0" xfId="58" applyFont="1" applyAlignment="1">
      <alignment horizontal="center" vertical="top" wrapText="1"/>
    </xf>
    <xf numFmtId="0" fontId="34" fillId="0" borderId="0" xfId="58" applyFont="1" applyAlignment="1">
      <alignment horizontal="right" vertical="top" wrapText="1"/>
    </xf>
    <xf numFmtId="0" fontId="44" fillId="0" borderId="0" xfId="56" applyFont="1" applyAlignment="1">
      <alignment vertical="top" wrapText="1"/>
    </xf>
    <xf numFmtId="0" fontId="34" fillId="0" borderId="0" xfId="56" applyFont="1" applyFill="1" applyAlignment="1">
      <alignment horizontal="left" vertical="top" wrapText="1"/>
    </xf>
    <xf numFmtId="4" fontId="33" fillId="0" borderId="15" xfId="56" applyNumberFormat="1" applyFont="1" applyFill="1" applyBorder="1" applyAlignment="1">
      <alignment horizontal="left" vertical="top" wrapText="1"/>
    </xf>
    <xf numFmtId="0" fontId="34" fillId="0" borderId="0" xfId="58" applyFont="1" applyFill="1" applyAlignment="1">
      <alignment horizontal="left" vertical="top" wrapText="1"/>
    </xf>
    <xf numFmtId="0" fontId="34" fillId="0" borderId="0" xfId="56" applyFont="1" applyAlignment="1">
      <alignment horizontal="left" vertical="top" wrapText="1"/>
    </xf>
    <xf numFmtId="0" fontId="34" fillId="0" borderId="0" xfId="56" applyFont="1" applyFill="1" applyAlignment="1">
      <alignment horizontal="left" vertical="top" wrapText="1"/>
    </xf>
    <xf numFmtId="0" fontId="8" fillId="0" borderId="0" xfId="0" applyFont="1" applyAlignment="1">
      <alignment horizontal="justify" vertical="top" wrapText="1"/>
    </xf>
    <xf numFmtId="0" fontId="0" fillId="0" borderId="0" xfId="0" applyAlignment="1"/>
  </cellXfs>
  <cellStyles count="6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avadno" xfId="0" builtinId="0"/>
    <cellStyle name="Navadno 2" xfId="36"/>
    <cellStyle name="Navadno 2 2" xfId="52"/>
    <cellStyle name="Navadno 3" xfId="49"/>
    <cellStyle name="Navadno 3 2" xfId="51"/>
    <cellStyle name="Navadno 4" xfId="58"/>
    <cellStyle name="Navadno 5" xfId="61"/>
    <cellStyle name="Navadno 6" xfId="48"/>
    <cellStyle name="Navadno 7" xfId="62"/>
    <cellStyle name="Navadno_POPIS DEL-DORNBERK-1.faza-razpis" xfId="56"/>
    <cellStyle name="Navadno_POPIS-vodovod-popravljen-brezcen" xfId="57"/>
    <cellStyle name="Neutral" xfId="37"/>
    <cellStyle name="normal1" xfId="38"/>
    <cellStyle name="Note" xfId="39"/>
    <cellStyle name="nova" xfId="40"/>
    <cellStyle name="Odstotek 2" xfId="47"/>
    <cellStyle name="Odstotek 3" xfId="53"/>
    <cellStyle name="Output" xfId="41"/>
    <cellStyle name="Slog 1" xfId="42"/>
    <cellStyle name="Title" xfId="43"/>
    <cellStyle name="Total" xfId="44"/>
    <cellStyle name="Valuta 2" xfId="54"/>
    <cellStyle name="Valuta 3" xfId="64"/>
    <cellStyle name="Vejica 2" xfId="46"/>
    <cellStyle name="Vejica 2 2" xfId="60"/>
    <cellStyle name="Vejica 3" xfId="50"/>
    <cellStyle name="Vejica 4" xfId="55"/>
    <cellStyle name="Vejica 5" xfId="59"/>
    <cellStyle name="Vejica 5 2" xfId="65"/>
    <cellStyle name="Vejica 6" xfId="63"/>
    <cellStyle name="Warning Text" xfId="45"/>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I321"/>
  <sheetViews>
    <sheetView tabSelected="1" view="pageBreakPreview" topLeftCell="A302" zoomScale="115" zoomScaleNormal="100" zoomScaleSheetLayoutView="115" workbookViewId="0">
      <selection activeCell="B303" sqref="B303"/>
    </sheetView>
  </sheetViews>
  <sheetFormatPr defaultColWidth="8.85546875" defaultRowHeight="15"/>
  <cols>
    <col min="1" max="1" width="7.28515625" style="126" customWidth="1"/>
    <col min="2" max="2" width="41.28515625" style="126" customWidth="1"/>
    <col min="3" max="3" width="8" style="126" customWidth="1"/>
    <col min="4" max="4" width="10.85546875" style="137" customWidth="1"/>
    <col min="5" max="5" width="11.7109375" style="125" customWidth="1"/>
    <col min="6" max="6" width="3" style="150" customWidth="1"/>
    <col min="7" max="7" width="11.85546875" style="150" customWidth="1"/>
    <col min="8" max="16384" width="8.85546875" style="126"/>
  </cols>
  <sheetData>
    <row r="1" spans="1:7" ht="15.75" thickBot="1">
      <c r="A1" s="20"/>
      <c r="B1" s="21"/>
      <c r="C1" s="22"/>
      <c r="D1" s="23"/>
      <c r="E1" s="24"/>
      <c r="F1" s="24"/>
      <c r="G1" s="24"/>
    </row>
    <row r="2" spans="1:7" ht="15.75" thickBot="1">
      <c r="A2" s="73"/>
      <c r="B2" s="74" t="s">
        <v>260</v>
      </c>
      <c r="C2" s="127"/>
      <c r="D2" s="75"/>
      <c r="E2" s="76"/>
      <c r="F2" s="76"/>
      <c r="G2" s="77"/>
    </row>
    <row r="3" spans="1:7" s="164" customFormat="1">
      <c r="A3" s="80"/>
      <c r="B3" s="200"/>
      <c r="C3" s="201"/>
      <c r="D3" s="202"/>
      <c r="E3" s="203"/>
      <c r="F3" s="203"/>
      <c r="G3" s="203"/>
    </row>
    <row r="4" spans="1:7" s="164" customFormat="1">
      <c r="A4" s="80"/>
      <c r="B4" s="200"/>
      <c r="C4" s="201"/>
      <c r="D4" s="202"/>
      <c r="E4" s="203"/>
      <c r="F4" s="203"/>
      <c r="G4" s="203"/>
    </row>
    <row r="5" spans="1:7" s="164" customFormat="1">
      <c r="A5" s="80"/>
      <c r="B5" s="200"/>
      <c r="C5" s="201"/>
      <c r="D5" s="202"/>
      <c r="E5" s="203"/>
      <c r="F5" s="203"/>
      <c r="G5" s="203"/>
    </row>
    <row r="6" spans="1:7" s="164" customFormat="1">
      <c r="A6" s="80"/>
      <c r="B6" s="200"/>
      <c r="C6" s="201"/>
      <c r="D6" s="202"/>
      <c r="E6" s="203"/>
      <c r="F6" s="203"/>
      <c r="G6" s="203"/>
    </row>
    <row r="7" spans="1:7">
      <c r="A7" s="79" t="s">
        <v>262</v>
      </c>
      <c r="C7" s="128"/>
      <c r="D7" s="91"/>
      <c r="E7" s="129"/>
      <c r="F7" s="129"/>
      <c r="G7" s="130"/>
    </row>
    <row r="8" spans="1:7">
      <c r="A8" s="79" t="s">
        <v>261</v>
      </c>
      <c r="C8" s="128"/>
      <c r="D8" s="91"/>
      <c r="E8" s="129"/>
      <c r="F8" s="129"/>
      <c r="G8" s="132"/>
    </row>
    <row r="9" spans="1:7" s="164" customFormat="1">
      <c r="A9" s="79"/>
      <c r="C9" s="128"/>
      <c r="D9" s="91"/>
      <c r="E9" s="129"/>
      <c r="F9" s="129"/>
      <c r="G9" s="132"/>
    </row>
    <row r="10" spans="1:7" s="164" customFormat="1">
      <c r="A10" s="79"/>
      <c r="C10" s="128"/>
      <c r="D10" s="91"/>
      <c r="E10" s="129"/>
      <c r="F10" s="129"/>
      <c r="G10" s="132"/>
    </row>
    <row r="11" spans="1:7" s="164" customFormat="1">
      <c r="A11" s="79"/>
      <c r="C11" s="128"/>
      <c r="D11" s="91"/>
      <c r="E11" s="129"/>
      <c r="F11" s="129"/>
      <c r="G11" s="132"/>
    </row>
    <row r="12" spans="1:7" s="164" customFormat="1">
      <c r="A12" s="79"/>
      <c r="C12" s="128"/>
      <c r="D12" s="91"/>
      <c r="E12" s="129"/>
      <c r="F12" s="129"/>
      <c r="G12" s="132"/>
    </row>
    <row r="13" spans="1:7" s="164" customFormat="1">
      <c r="A13" s="79"/>
      <c r="C13" s="128"/>
      <c r="D13" s="91"/>
      <c r="E13" s="129"/>
      <c r="F13" s="129"/>
      <c r="G13" s="132"/>
    </row>
    <row r="14" spans="1:7" s="164" customFormat="1">
      <c r="A14" s="79"/>
      <c r="C14" s="128"/>
      <c r="D14" s="91"/>
      <c r="E14" s="129"/>
      <c r="F14" s="129"/>
      <c r="G14" s="132"/>
    </row>
    <row r="15" spans="1:7" s="164" customFormat="1">
      <c r="A15" s="79"/>
      <c r="C15" s="128"/>
      <c r="D15" s="91"/>
      <c r="E15" s="129"/>
      <c r="F15" s="129"/>
      <c r="G15" s="132"/>
    </row>
    <row r="16" spans="1:7" s="164" customFormat="1">
      <c r="A16" s="78"/>
      <c r="B16" s="79"/>
      <c r="C16" s="128"/>
      <c r="D16" s="91"/>
      <c r="E16" s="129"/>
      <c r="F16" s="129"/>
      <c r="G16" s="132"/>
    </row>
    <row r="17" spans="1:7">
      <c r="A17" s="78"/>
      <c r="B17" s="81" t="s">
        <v>57</v>
      </c>
      <c r="C17" s="128"/>
      <c r="D17" s="91"/>
      <c r="E17" s="129"/>
      <c r="F17" s="129"/>
      <c r="G17" s="132"/>
    </row>
    <row r="18" spans="1:7">
      <c r="A18" s="80" t="s">
        <v>49</v>
      </c>
      <c r="B18" s="82" t="s">
        <v>58</v>
      </c>
      <c r="C18" s="81"/>
      <c r="D18" s="83"/>
      <c r="F18" s="133"/>
      <c r="G18" s="134">
        <f>+G52</f>
        <v>0</v>
      </c>
    </row>
    <row r="19" spans="1:7">
      <c r="A19" s="80" t="s">
        <v>50</v>
      </c>
      <c r="B19" s="82" t="s">
        <v>59</v>
      </c>
      <c r="C19" s="81"/>
      <c r="D19" s="83"/>
      <c r="F19" s="133"/>
      <c r="G19" s="134">
        <f>+G100</f>
        <v>0</v>
      </c>
    </row>
    <row r="20" spans="1:7">
      <c r="A20" s="80" t="s">
        <v>51</v>
      </c>
      <c r="B20" s="84" t="s">
        <v>80</v>
      </c>
      <c r="C20" s="81"/>
      <c r="D20" s="83"/>
      <c r="F20" s="133"/>
      <c r="G20" s="134">
        <f>+G126</f>
        <v>0</v>
      </c>
    </row>
    <row r="21" spans="1:7">
      <c r="A21" s="80" t="s">
        <v>52</v>
      </c>
      <c r="B21" s="82" t="s">
        <v>60</v>
      </c>
      <c r="C21" s="81"/>
      <c r="D21" s="83"/>
      <c r="F21" s="133"/>
      <c r="G21" s="134">
        <f>+G293</f>
        <v>0</v>
      </c>
    </row>
    <row r="22" spans="1:7" s="164" customFormat="1">
      <c r="A22" s="80" t="s">
        <v>53</v>
      </c>
      <c r="B22" s="82" t="s">
        <v>220</v>
      </c>
      <c r="C22" s="81"/>
      <c r="D22" s="83"/>
      <c r="E22" s="125"/>
      <c r="F22" s="133"/>
      <c r="G22" s="134">
        <f>+G305</f>
        <v>0</v>
      </c>
    </row>
    <row r="23" spans="1:7" ht="15.75" thickBot="1">
      <c r="A23" s="170" t="s">
        <v>54</v>
      </c>
      <c r="B23" s="171" t="s">
        <v>89</v>
      </c>
      <c r="C23" s="172"/>
      <c r="D23" s="173"/>
      <c r="E23" s="174"/>
      <c r="F23" s="175"/>
      <c r="G23" s="176">
        <f>+G318</f>
        <v>0</v>
      </c>
    </row>
    <row r="24" spans="1:7" s="164" customFormat="1" ht="16.5" thickTop="1" thickBot="1">
      <c r="A24" s="177"/>
      <c r="B24" s="178" t="s">
        <v>61</v>
      </c>
      <c r="C24" s="179"/>
      <c r="D24" s="180"/>
      <c r="E24" s="181"/>
      <c r="F24" s="182"/>
      <c r="G24" s="183">
        <f>SUM(G18:G23)</f>
        <v>0</v>
      </c>
    </row>
    <row r="25" spans="1:7" ht="15.75" thickTop="1">
      <c r="A25" s="80"/>
      <c r="B25" s="82"/>
      <c r="C25" s="81"/>
      <c r="D25" s="83"/>
      <c r="E25" s="133"/>
      <c r="F25" s="133"/>
      <c r="G25" s="134"/>
    </row>
    <row r="26" spans="1:7">
      <c r="A26" s="80"/>
      <c r="B26" s="82"/>
      <c r="C26" s="81"/>
      <c r="D26" s="83"/>
      <c r="E26" s="133"/>
      <c r="F26" s="133"/>
      <c r="G26" s="134"/>
    </row>
    <row r="27" spans="1:7">
      <c r="A27" s="20"/>
      <c r="B27" s="21"/>
      <c r="C27" s="22"/>
      <c r="D27" s="23"/>
      <c r="E27" s="24"/>
      <c r="F27" s="24"/>
      <c r="G27" s="24"/>
    </row>
    <row r="28" spans="1:7">
      <c r="A28" s="25" t="s">
        <v>49</v>
      </c>
      <c r="B28" s="26" t="s">
        <v>58</v>
      </c>
      <c r="C28" s="27"/>
      <c r="D28" s="135"/>
      <c r="E28" s="28"/>
      <c r="F28" s="28"/>
      <c r="G28" s="29"/>
    </row>
    <row r="29" spans="1:7">
      <c r="A29" s="30"/>
      <c r="B29" s="31"/>
      <c r="C29" s="32"/>
      <c r="D29" s="117"/>
      <c r="E29" s="33"/>
      <c r="F29" s="33"/>
      <c r="G29" s="33"/>
    </row>
    <row r="30" spans="1:7" s="137" customFormat="1">
      <c r="A30" s="136" t="s">
        <v>23</v>
      </c>
      <c r="B30" s="166" t="s">
        <v>0</v>
      </c>
      <c r="C30" s="87" t="s">
        <v>2</v>
      </c>
      <c r="D30" s="95" t="s">
        <v>1</v>
      </c>
      <c r="E30" s="95" t="s">
        <v>62</v>
      </c>
      <c r="F30" s="95"/>
      <c r="G30" s="95" t="s">
        <v>3</v>
      </c>
    </row>
    <row r="31" spans="1:7">
      <c r="A31" s="34"/>
      <c r="B31" s="35"/>
      <c r="C31" s="36"/>
      <c r="D31" s="38"/>
      <c r="E31" s="37"/>
      <c r="F31" s="37"/>
      <c r="G31" s="37"/>
    </row>
    <row r="32" spans="1:7" ht="25.5">
      <c r="A32" s="34" t="s">
        <v>49</v>
      </c>
      <c r="B32" s="35" t="s">
        <v>222</v>
      </c>
      <c r="C32" s="38" t="s">
        <v>92</v>
      </c>
      <c r="D32" s="41">
        <v>1</v>
      </c>
      <c r="E32" s="40"/>
      <c r="F32" s="90"/>
      <c r="G32" s="41">
        <f>+D32*E32</f>
        <v>0</v>
      </c>
    </row>
    <row r="33" spans="1:7">
      <c r="A33" s="34"/>
      <c r="B33" s="21"/>
      <c r="C33" s="38"/>
      <c r="D33" s="42"/>
      <c r="E33" s="41"/>
      <c r="F33" s="90"/>
      <c r="G33" s="41"/>
    </row>
    <row r="34" spans="1:7">
      <c r="A34" s="34" t="s">
        <v>50</v>
      </c>
      <c r="B34" s="35" t="s">
        <v>63</v>
      </c>
      <c r="C34" s="38" t="s">
        <v>93</v>
      </c>
      <c r="D34" s="41">
        <v>430</v>
      </c>
      <c r="E34" s="40"/>
      <c r="F34" s="90"/>
      <c r="G34" s="41">
        <f t="shared" ref="G34" si="0">+D34*E34</f>
        <v>0</v>
      </c>
    </row>
    <row r="35" spans="1:7">
      <c r="A35" s="34"/>
      <c r="B35" s="21"/>
      <c r="C35" s="38"/>
      <c r="D35" s="42"/>
      <c r="E35" s="41"/>
      <c r="F35" s="90"/>
      <c r="G35" s="41"/>
    </row>
    <row r="36" spans="1:7">
      <c r="A36" s="34" t="s">
        <v>51</v>
      </c>
      <c r="B36" s="43" t="s">
        <v>64</v>
      </c>
      <c r="C36" s="38" t="s">
        <v>5</v>
      </c>
      <c r="D36" s="39">
        <v>22</v>
      </c>
      <c r="E36" s="41"/>
      <c r="F36" s="90"/>
      <c r="G36" s="41">
        <f t="shared" ref="G36" si="1">+D36*E36</f>
        <v>0</v>
      </c>
    </row>
    <row r="37" spans="1:7">
      <c r="A37" s="34"/>
      <c r="B37" s="35"/>
      <c r="C37" s="38"/>
      <c r="D37" s="42"/>
      <c r="E37" s="41"/>
      <c r="F37" s="90"/>
      <c r="G37" s="41"/>
    </row>
    <row r="38" spans="1:7" ht="41.25" customHeight="1">
      <c r="A38" s="34" t="s">
        <v>52</v>
      </c>
      <c r="B38" s="35" t="s">
        <v>223</v>
      </c>
      <c r="C38" s="38" t="s">
        <v>92</v>
      </c>
      <c r="D38" s="42">
        <v>1</v>
      </c>
      <c r="E38" s="41"/>
      <c r="F38" s="90"/>
      <c r="G38" s="41">
        <f t="shared" ref="G38" si="2">+D38*E38</f>
        <v>0</v>
      </c>
    </row>
    <row r="39" spans="1:7">
      <c r="A39" s="34"/>
      <c r="B39" s="35"/>
      <c r="C39" s="38"/>
      <c r="D39" s="42"/>
      <c r="E39" s="41"/>
      <c r="F39" s="90"/>
      <c r="G39" s="41"/>
    </row>
    <row r="40" spans="1:7" ht="38.25">
      <c r="A40" s="34" t="s">
        <v>53</v>
      </c>
      <c r="B40" s="35" t="s">
        <v>224</v>
      </c>
      <c r="C40" s="38" t="s">
        <v>102</v>
      </c>
      <c r="D40" s="41">
        <v>612</v>
      </c>
      <c r="E40" s="41"/>
      <c r="F40" s="90"/>
      <c r="G40" s="41">
        <f t="shared" ref="G40" si="3">+D40*E40</f>
        <v>0</v>
      </c>
    </row>
    <row r="41" spans="1:7" s="164" customFormat="1">
      <c r="A41" s="34"/>
      <c r="B41" s="35"/>
      <c r="C41" s="23"/>
      <c r="D41" s="41"/>
      <c r="E41" s="41"/>
      <c r="F41" s="90"/>
      <c r="G41" s="41"/>
    </row>
    <row r="42" spans="1:7" ht="54.75" customHeight="1">
      <c r="A42" s="34" t="s">
        <v>54</v>
      </c>
      <c r="B42" s="185" t="s">
        <v>121</v>
      </c>
      <c r="C42" s="23" t="s">
        <v>113</v>
      </c>
      <c r="D42" s="41">
        <v>2</v>
      </c>
      <c r="E42" s="41"/>
      <c r="F42" s="90"/>
      <c r="G42" s="41"/>
    </row>
    <row r="43" spans="1:7" s="164" customFormat="1">
      <c r="B43" s="184"/>
      <c r="C43" s="35"/>
      <c r="D43" s="138"/>
      <c r="E43" s="41"/>
      <c r="F43" s="90"/>
      <c r="G43" s="41"/>
    </row>
    <row r="44" spans="1:7" ht="25.5">
      <c r="A44" s="34" t="s">
        <v>55</v>
      </c>
      <c r="B44" s="86" t="s">
        <v>225</v>
      </c>
      <c r="C44" s="38" t="s">
        <v>65</v>
      </c>
      <c r="D44" s="118">
        <v>8</v>
      </c>
      <c r="E44" s="41"/>
      <c r="F44" s="90"/>
      <c r="G44" s="41">
        <f t="shared" ref="G44" si="4">+D44*E44</f>
        <v>0</v>
      </c>
    </row>
    <row r="45" spans="1:7" s="164" customFormat="1">
      <c r="B45" s="86"/>
      <c r="C45" s="38"/>
      <c r="D45" s="118"/>
      <c r="E45" s="41"/>
      <c r="F45" s="90"/>
      <c r="G45" s="41"/>
    </row>
    <row r="46" spans="1:7" s="164" customFormat="1" ht="90.75" customHeight="1">
      <c r="A46" s="34" t="s">
        <v>56</v>
      </c>
      <c r="B46" s="166" t="s">
        <v>270</v>
      </c>
      <c r="C46" s="38" t="s">
        <v>92</v>
      </c>
      <c r="D46" s="118">
        <v>1</v>
      </c>
      <c r="E46" s="41"/>
      <c r="F46" s="90"/>
      <c r="G46" s="41">
        <f>+D46*E46</f>
        <v>0</v>
      </c>
    </row>
    <row r="47" spans="1:7" s="164" customFormat="1">
      <c r="B47" s="86"/>
      <c r="C47" s="38"/>
      <c r="D47" s="118"/>
      <c r="E47" s="41"/>
      <c r="F47" s="90"/>
      <c r="G47" s="41"/>
    </row>
    <row r="48" spans="1:7" s="164" customFormat="1" ht="52.5" customHeight="1">
      <c r="A48" s="34" t="s">
        <v>66</v>
      </c>
      <c r="B48" s="166" t="s">
        <v>271</v>
      </c>
      <c r="C48" s="38" t="s">
        <v>92</v>
      </c>
      <c r="D48" s="118">
        <v>1</v>
      </c>
      <c r="E48" s="41"/>
      <c r="F48" s="90"/>
      <c r="G48" s="41">
        <f>+D48*E48</f>
        <v>0</v>
      </c>
    </row>
    <row r="49" spans="1:7">
      <c r="B49" s="86"/>
      <c r="C49" s="38"/>
      <c r="D49" s="118"/>
      <c r="E49" s="41"/>
      <c r="F49" s="90"/>
      <c r="G49" s="41"/>
    </row>
    <row r="50" spans="1:7" ht="134.25" customHeight="1">
      <c r="A50" s="34" t="s">
        <v>67</v>
      </c>
      <c r="B50" s="166" t="s">
        <v>94</v>
      </c>
      <c r="C50" s="38" t="s">
        <v>92</v>
      </c>
      <c r="D50" s="89">
        <v>1</v>
      </c>
      <c r="E50" s="41"/>
      <c r="F50" s="90"/>
      <c r="G50" s="41">
        <f>+D50*E50</f>
        <v>0</v>
      </c>
    </row>
    <row r="51" spans="1:7">
      <c r="A51" s="34"/>
      <c r="B51" s="35"/>
      <c r="C51" s="38"/>
      <c r="D51" s="36"/>
      <c r="E51" s="37"/>
      <c r="F51" s="37"/>
      <c r="G51" s="37"/>
    </row>
    <row r="52" spans="1:7" ht="15.75" thickBot="1">
      <c r="A52" s="44"/>
      <c r="B52" s="45" t="s">
        <v>68</v>
      </c>
      <c r="C52" s="46"/>
      <c r="D52" s="47"/>
      <c r="E52" s="48"/>
      <c r="F52" s="48"/>
      <c r="G52" s="49">
        <f>SUM(G32:G51)</f>
        <v>0</v>
      </c>
    </row>
    <row r="53" spans="1:7" ht="15.75" thickTop="1">
      <c r="A53" s="94"/>
      <c r="B53" s="94"/>
      <c r="C53" s="51"/>
      <c r="D53" s="52"/>
      <c r="E53" s="53"/>
      <c r="F53" s="53"/>
      <c r="G53" s="54"/>
    </row>
    <row r="54" spans="1:7">
      <c r="A54" s="30"/>
      <c r="B54" s="55"/>
      <c r="C54" s="56"/>
      <c r="D54" s="32"/>
      <c r="E54" s="57"/>
      <c r="F54" s="57"/>
      <c r="G54" s="33"/>
    </row>
    <row r="55" spans="1:7">
      <c r="A55" s="25" t="s">
        <v>50</v>
      </c>
      <c r="B55" s="26" t="s">
        <v>104</v>
      </c>
      <c r="C55" s="58"/>
      <c r="D55" s="142"/>
      <c r="E55" s="59"/>
      <c r="F55" s="59"/>
      <c r="G55" s="60"/>
    </row>
    <row r="56" spans="1:7">
      <c r="A56" s="30"/>
      <c r="C56" s="30"/>
      <c r="D56" s="143"/>
      <c r="E56" s="56"/>
      <c r="F56" s="56"/>
      <c r="G56" s="56"/>
    </row>
    <row r="57" spans="1:7">
      <c r="A57" s="136" t="s">
        <v>23</v>
      </c>
      <c r="B57" s="86" t="s">
        <v>0</v>
      </c>
      <c r="C57" s="95" t="s">
        <v>1</v>
      </c>
      <c r="D57" s="87" t="s">
        <v>2</v>
      </c>
      <c r="E57" s="95" t="s">
        <v>62</v>
      </c>
      <c r="F57" s="95"/>
      <c r="G57" s="95" t="s">
        <v>3</v>
      </c>
    </row>
    <row r="58" spans="1:7">
      <c r="A58" s="30"/>
      <c r="B58" s="31"/>
      <c r="C58" s="30"/>
      <c r="D58" s="146"/>
      <c r="E58" s="67"/>
      <c r="F58" s="67"/>
      <c r="G58" s="67"/>
    </row>
    <row r="59" spans="1:7" ht="54.75" customHeight="1">
      <c r="A59" s="144" t="s">
        <v>49</v>
      </c>
      <c r="B59" s="35" t="s">
        <v>272</v>
      </c>
      <c r="C59" s="41"/>
      <c r="D59" s="41"/>
      <c r="E59" s="41"/>
      <c r="F59" s="90"/>
      <c r="G59" s="41"/>
    </row>
    <row r="60" spans="1:7">
      <c r="A60" s="34"/>
      <c r="B60" s="97" t="s">
        <v>115</v>
      </c>
      <c r="C60" s="23" t="s">
        <v>113</v>
      </c>
      <c r="D60" s="41">
        <v>568</v>
      </c>
      <c r="E60" s="41"/>
      <c r="F60" s="98"/>
      <c r="G60" s="41">
        <f t="shared" ref="G60" si="5">+D60*E60</f>
        <v>0</v>
      </c>
    </row>
    <row r="61" spans="1:7">
      <c r="A61" s="34"/>
      <c r="B61" s="35"/>
      <c r="C61" s="23"/>
      <c r="D61" s="105"/>
      <c r="E61" s="41"/>
      <c r="F61" s="90"/>
      <c r="G61" s="41"/>
    </row>
    <row r="62" spans="1:7" ht="54.75" customHeight="1">
      <c r="A62" s="96" t="s">
        <v>50</v>
      </c>
      <c r="B62" s="35" t="s">
        <v>226</v>
      </c>
      <c r="C62" s="23" t="s">
        <v>113</v>
      </c>
      <c r="D62" s="105">
        <v>12</v>
      </c>
      <c r="E62" s="41"/>
      <c r="F62" s="90"/>
      <c r="G62" s="41">
        <f>+D62*E62</f>
        <v>0</v>
      </c>
    </row>
    <row r="63" spans="1:7">
      <c r="A63" s="96"/>
      <c r="B63" s="35"/>
      <c r="C63" s="38"/>
      <c r="D63" s="105"/>
      <c r="E63" s="41"/>
      <c r="F63" s="90"/>
      <c r="G63" s="41"/>
    </row>
    <row r="64" spans="1:7" ht="54" customHeight="1">
      <c r="A64" s="96" t="s">
        <v>51</v>
      </c>
      <c r="B64" s="35" t="s">
        <v>227</v>
      </c>
      <c r="C64" s="38" t="s">
        <v>5</v>
      </c>
      <c r="D64" s="105">
        <v>1</v>
      </c>
      <c r="E64" s="41"/>
      <c r="F64" s="90"/>
      <c r="G64" s="41">
        <f>+D64*E64</f>
        <v>0</v>
      </c>
    </row>
    <row r="65" spans="1:7">
      <c r="A65" s="96"/>
      <c r="B65" s="35"/>
      <c r="C65" s="38"/>
      <c r="D65" s="105"/>
      <c r="E65" s="41"/>
      <c r="F65" s="90"/>
      <c r="G65" s="41"/>
    </row>
    <row r="66" spans="1:7" ht="28.5" customHeight="1">
      <c r="A66" s="96" t="s">
        <v>52</v>
      </c>
      <c r="B66" s="35" t="s">
        <v>100</v>
      </c>
      <c r="C66" s="38" t="s">
        <v>102</v>
      </c>
      <c r="D66" s="105">
        <v>306</v>
      </c>
      <c r="E66" s="41"/>
      <c r="F66" s="90"/>
      <c r="G66" s="41">
        <f>+D66*E66</f>
        <v>0</v>
      </c>
    </row>
    <row r="67" spans="1:7">
      <c r="A67" s="96"/>
      <c r="B67" s="61"/>
      <c r="C67" s="38"/>
      <c r="D67" s="105"/>
      <c r="E67" s="41"/>
      <c r="F67" s="90"/>
      <c r="G67" s="41"/>
    </row>
    <row r="68" spans="1:7" ht="72" customHeight="1">
      <c r="A68" s="96" t="s">
        <v>53</v>
      </c>
      <c r="B68" s="166" t="s">
        <v>228</v>
      </c>
      <c r="C68" s="23" t="s">
        <v>113</v>
      </c>
      <c r="D68" s="105">
        <v>191</v>
      </c>
      <c r="E68" s="41"/>
      <c r="F68" s="90"/>
      <c r="G68" s="41">
        <f>+D68*E68</f>
        <v>0</v>
      </c>
    </row>
    <row r="69" spans="1:7">
      <c r="A69" s="96"/>
      <c r="B69" s="148"/>
      <c r="C69" s="38"/>
      <c r="D69" s="105"/>
      <c r="E69" s="41"/>
      <c r="F69" s="90"/>
      <c r="G69" s="41"/>
    </row>
    <row r="70" spans="1:7" ht="68.25" customHeight="1">
      <c r="A70" s="96" t="s">
        <v>54</v>
      </c>
      <c r="B70" s="166" t="s">
        <v>112</v>
      </c>
      <c r="C70" s="23" t="s">
        <v>113</v>
      </c>
      <c r="D70" s="105">
        <v>111</v>
      </c>
      <c r="E70" s="41"/>
      <c r="F70" s="90"/>
      <c r="G70" s="41">
        <f>+D70*E70</f>
        <v>0</v>
      </c>
    </row>
    <row r="71" spans="1:7" s="164" customFormat="1">
      <c r="A71" s="96"/>
      <c r="B71" s="166"/>
      <c r="C71" s="38"/>
      <c r="D71" s="105"/>
      <c r="E71" s="41"/>
      <c r="F71" s="90"/>
      <c r="G71" s="41"/>
    </row>
    <row r="72" spans="1:7" s="164" customFormat="1" ht="53.25" customHeight="1">
      <c r="A72" s="96" t="s">
        <v>55</v>
      </c>
      <c r="B72" s="166" t="s">
        <v>229</v>
      </c>
      <c r="C72" s="23" t="s">
        <v>113</v>
      </c>
      <c r="D72" s="105">
        <v>98</v>
      </c>
      <c r="E72" s="41"/>
      <c r="F72" s="90"/>
      <c r="G72" s="41">
        <f>+D72*E72</f>
        <v>0</v>
      </c>
    </row>
    <row r="73" spans="1:7">
      <c r="A73" s="96"/>
      <c r="B73" s="86"/>
      <c r="C73" s="38"/>
      <c r="D73" s="105"/>
      <c r="E73" s="41"/>
      <c r="F73" s="90"/>
      <c r="G73" s="41"/>
    </row>
    <row r="74" spans="1:7" ht="54.75" customHeight="1">
      <c r="A74" s="96" t="s">
        <v>56</v>
      </c>
      <c r="B74" s="166" t="s">
        <v>117</v>
      </c>
      <c r="C74" s="23" t="s">
        <v>113</v>
      </c>
      <c r="D74" s="105">
        <v>175</v>
      </c>
      <c r="E74" s="41"/>
      <c r="F74" s="90"/>
      <c r="G74" s="41">
        <f>+D74*E74</f>
        <v>0</v>
      </c>
    </row>
    <row r="75" spans="1:7">
      <c r="A75" s="96"/>
      <c r="B75" s="35"/>
      <c r="C75" s="38"/>
      <c r="D75" s="105"/>
      <c r="E75" s="41"/>
      <c r="F75" s="90"/>
      <c r="G75" s="41"/>
    </row>
    <row r="76" spans="1:7" ht="70.5" customHeight="1">
      <c r="A76" s="96" t="s">
        <v>66</v>
      </c>
      <c r="B76" s="35" t="s">
        <v>114</v>
      </c>
      <c r="C76" s="23" t="s">
        <v>113</v>
      </c>
      <c r="D76" s="105">
        <v>5</v>
      </c>
      <c r="E76" s="41"/>
      <c r="F76" s="90"/>
      <c r="G76" s="41">
        <f>+D76*E76</f>
        <v>0</v>
      </c>
    </row>
    <row r="77" spans="1:7">
      <c r="A77" s="96"/>
      <c r="B77" s="35"/>
      <c r="C77" s="38"/>
      <c r="D77" s="105"/>
      <c r="E77" s="41"/>
      <c r="F77" s="90"/>
      <c r="G77" s="41"/>
    </row>
    <row r="78" spans="1:7" ht="51">
      <c r="A78" s="96" t="s">
        <v>67</v>
      </c>
      <c r="B78" s="92" t="s">
        <v>230</v>
      </c>
      <c r="C78" s="23" t="s">
        <v>113</v>
      </c>
      <c r="D78" s="42">
        <v>575</v>
      </c>
      <c r="E78" s="41"/>
      <c r="F78" s="90"/>
      <c r="G78" s="41">
        <f>+D78*E78</f>
        <v>0</v>
      </c>
    </row>
    <row r="79" spans="1:7" s="145" customFormat="1" ht="12.75">
      <c r="A79" s="96"/>
      <c r="B79" s="120"/>
      <c r="C79" s="38"/>
      <c r="D79" s="41"/>
      <c r="E79" s="41"/>
      <c r="F79" s="147"/>
      <c r="G79" s="41"/>
    </row>
    <row r="80" spans="1:7" ht="70.5" customHeight="1">
      <c r="A80" s="96" t="s">
        <v>69</v>
      </c>
      <c r="B80" s="166" t="s">
        <v>278</v>
      </c>
      <c r="C80" s="38" t="s">
        <v>102</v>
      </c>
      <c r="D80" s="141">
        <v>816</v>
      </c>
      <c r="E80" s="119"/>
      <c r="F80" s="119"/>
      <c r="G80" s="90">
        <f>+D80*E80</f>
        <v>0</v>
      </c>
    </row>
    <row r="81" spans="1:7" s="164" customFormat="1">
      <c r="A81" s="96"/>
      <c r="B81" s="86"/>
      <c r="C81" s="38"/>
      <c r="D81" s="141"/>
      <c r="E81" s="119"/>
      <c r="F81" s="119"/>
      <c r="G81" s="90"/>
    </row>
    <row r="82" spans="1:7" s="164" customFormat="1" ht="44.25" customHeight="1">
      <c r="A82" s="96" t="s">
        <v>70</v>
      </c>
      <c r="B82" s="166" t="s">
        <v>101</v>
      </c>
      <c r="C82" s="38" t="s">
        <v>102</v>
      </c>
      <c r="D82" s="141">
        <v>204</v>
      </c>
      <c r="E82" s="119"/>
      <c r="F82" s="119"/>
      <c r="G82" s="90">
        <f>+D82*E82</f>
        <v>0</v>
      </c>
    </row>
    <row r="83" spans="1:7" s="164" customFormat="1">
      <c r="A83" s="96"/>
      <c r="B83" s="165"/>
      <c r="C83" s="38"/>
      <c r="D83" s="141"/>
      <c r="E83" s="119"/>
      <c r="F83" s="119"/>
      <c r="G83" s="90"/>
    </row>
    <row r="84" spans="1:7" s="164" customFormat="1" ht="65.25" customHeight="1">
      <c r="A84" s="96" t="s">
        <v>71</v>
      </c>
      <c r="B84" s="166" t="s">
        <v>116</v>
      </c>
      <c r="C84" s="38" t="s">
        <v>102</v>
      </c>
      <c r="D84" s="119">
        <v>575</v>
      </c>
      <c r="E84" s="119"/>
      <c r="F84" s="86"/>
      <c r="G84" s="90">
        <f>+D84*E84</f>
        <v>0</v>
      </c>
    </row>
    <row r="85" spans="1:7" s="164" customFormat="1">
      <c r="A85" s="96"/>
      <c r="B85" s="86"/>
      <c r="C85" s="38"/>
      <c r="D85" s="119"/>
      <c r="E85" s="119"/>
      <c r="F85" s="86"/>
      <c r="G85" s="86"/>
    </row>
    <row r="86" spans="1:7" s="164" customFormat="1" ht="96" customHeight="1">
      <c r="A86" s="96" t="s">
        <v>72</v>
      </c>
      <c r="B86" s="166" t="s">
        <v>118</v>
      </c>
      <c r="C86" s="38" t="s">
        <v>102</v>
      </c>
      <c r="D86" s="119">
        <v>779</v>
      </c>
      <c r="E86" s="119"/>
      <c r="F86" s="86"/>
      <c r="G86" s="90">
        <f>+D86*E86</f>
        <v>0</v>
      </c>
    </row>
    <row r="87" spans="1:7" s="164" customFormat="1">
      <c r="A87" s="96"/>
      <c r="B87" s="86"/>
      <c r="C87" s="38"/>
      <c r="D87" s="141"/>
      <c r="E87" s="86"/>
      <c r="F87" s="86"/>
      <c r="G87" s="86"/>
    </row>
    <row r="88" spans="1:7" s="164" customFormat="1" ht="52.5" customHeight="1">
      <c r="A88" s="96" t="s">
        <v>73</v>
      </c>
      <c r="B88" s="166" t="s">
        <v>103</v>
      </c>
      <c r="C88" s="38" t="s">
        <v>102</v>
      </c>
      <c r="D88" s="141">
        <v>779</v>
      </c>
      <c r="E88" s="119"/>
      <c r="F88" s="86"/>
      <c r="G88" s="90">
        <f>+D88*E88</f>
        <v>0</v>
      </c>
    </row>
    <row r="89" spans="1:7" s="164" customFormat="1">
      <c r="A89" s="96"/>
      <c r="B89" s="86"/>
      <c r="C89" s="38"/>
      <c r="D89" s="86"/>
      <c r="E89" s="86"/>
      <c r="F89" s="86"/>
      <c r="G89" s="86"/>
    </row>
    <row r="90" spans="1:7" s="164" customFormat="1" ht="82.5" customHeight="1">
      <c r="A90" s="96" t="s">
        <v>74</v>
      </c>
      <c r="B90" s="166" t="s">
        <v>119</v>
      </c>
      <c r="C90" s="38" t="s">
        <v>102</v>
      </c>
      <c r="D90" s="141">
        <f>D88</f>
        <v>779</v>
      </c>
      <c r="E90" s="119"/>
      <c r="F90" s="86"/>
      <c r="G90" s="90">
        <f>+D90*E90</f>
        <v>0</v>
      </c>
    </row>
    <row r="91" spans="1:7" s="164" customFormat="1">
      <c r="A91" s="86"/>
      <c r="B91" s="86"/>
      <c r="C91" s="86"/>
      <c r="D91" s="141"/>
      <c r="E91" s="86"/>
      <c r="F91" s="86"/>
      <c r="G91" s="86"/>
    </row>
    <row r="92" spans="1:7" s="164" customFormat="1" ht="38.25">
      <c r="A92" s="96" t="s">
        <v>75</v>
      </c>
      <c r="B92" s="166" t="s">
        <v>105</v>
      </c>
      <c r="C92" s="38" t="s">
        <v>93</v>
      </c>
      <c r="D92" s="141">
        <v>408</v>
      </c>
      <c r="E92" s="119"/>
      <c r="F92" s="86"/>
      <c r="G92" s="90">
        <f>+D92*E92</f>
        <v>0</v>
      </c>
    </row>
    <row r="93" spans="1:7" s="164" customFormat="1">
      <c r="A93" s="96"/>
      <c r="B93" s="86"/>
      <c r="C93" s="86"/>
      <c r="D93" s="141"/>
      <c r="E93" s="119"/>
      <c r="F93" s="86"/>
      <c r="G93" s="86"/>
    </row>
    <row r="94" spans="1:7" s="164" customFormat="1" ht="63.75">
      <c r="A94" s="96" t="s">
        <v>76</v>
      </c>
      <c r="B94" s="166" t="s">
        <v>120</v>
      </c>
      <c r="C94" s="38" t="s">
        <v>102</v>
      </c>
      <c r="D94" s="141">
        <v>204</v>
      </c>
      <c r="E94" s="119"/>
      <c r="F94" s="86"/>
      <c r="G94" s="90">
        <f>+D94*E94</f>
        <v>0</v>
      </c>
    </row>
    <row r="95" spans="1:7" s="164" customFormat="1">
      <c r="B95" s="166"/>
      <c r="C95" s="38"/>
      <c r="D95" s="141"/>
      <c r="E95" s="119"/>
      <c r="F95" s="86"/>
      <c r="G95" s="90"/>
    </row>
    <row r="96" spans="1:7" s="164" customFormat="1" ht="51">
      <c r="A96" s="96" t="s">
        <v>77</v>
      </c>
      <c r="B96" s="186" t="s">
        <v>122</v>
      </c>
      <c r="C96" s="23" t="s">
        <v>113</v>
      </c>
      <c r="D96" s="141">
        <v>2</v>
      </c>
      <c r="E96" s="119"/>
      <c r="F96" s="86"/>
      <c r="G96" s="90">
        <f>+D96*E96</f>
        <v>0</v>
      </c>
    </row>
    <row r="97" spans="1:7" s="164" customFormat="1">
      <c r="A97" s="96"/>
      <c r="B97" s="186"/>
      <c r="C97" s="38"/>
      <c r="D97" s="141"/>
      <c r="E97" s="119"/>
      <c r="F97" s="86"/>
      <c r="G97" s="90"/>
    </row>
    <row r="98" spans="1:7" s="164" customFormat="1" ht="38.25">
      <c r="A98" s="96" t="s">
        <v>78</v>
      </c>
      <c r="B98" s="166" t="s">
        <v>106</v>
      </c>
      <c r="C98" s="38" t="s">
        <v>92</v>
      </c>
      <c r="D98" s="141">
        <v>1</v>
      </c>
      <c r="E98" s="119"/>
      <c r="F98" s="86"/>
      <c r="G98" s="90">
        <f>+D98*E98</f>
        <v>0</v>
      </c>
    </row>
    <row r="99" spans="1:7">
      <c r="A99" s="86"/>
      <c r="B99" s="101"/>
      <c r="C99" s="100"/>
      <c r="D99" s="151"/>
      <c r="E99" s="63"/>
      <c r="F99" s="63"/>
      <c r="G99" s="37"/>
    </row>
    <row r="100" spans="1:7" ht="15.75" thickBot="1">
      <c r="A100" s="44"/>
      <c r="B100" s="45" t="s">
        <v>79</v>
      </c>
      <c r="C100" s="46"/>
      <c r="D100" s="47"/>
      <c r="E100" s="48"/>
      <c r="F100" s="48"/>
      <c r="G100" s="48">
        <f>SUM(G56:G99)</f>
        <v>0</v>
      </c>
    </row>
    <row r="101" spans="1:7" ht="15.75" thickTop="1">
      <c r="B101" s="50"/>
      <c r="C101" s="51"/>
      <c r="D101" s="52"/>
      <c r="E101" s="53"/>
      <c r="F101" s="53"/>
      <c r="G101" s="37"/>
    </row>
    <row r="102" spans="1:7">
      <c r="B102" s="103"/>
      <c r="C102" s="152"/>
      <c r="D102" s="122"/>
      <c r="E102" s="106"/>
      <c r="F102" s="106"/>
      <c r="G102" s="37"/>
    </row>
    <row r="103" spans="1:7">
      <c r="A103" s="25" t="s">
        <v>51</v>
      </c>
      <c r="B103" s="107" t="s">
        <v>80</v>
      </c>
      <c r="C103" s="108"/>
      <c r="D103" s="153"/>
      <c r="E103" s="109"/>
      <c r="F103" s="109"/>
      <c r="G103" s="64"/>
    </row>
    <row r="104" spans="1:7">
      <c r="A104" s="30"/>
      <c r="B104" s="110"/>
      <c r="C104" s="111"/>
      <c r="D104" s="154"/>
      <c r="E104" s="106"/>
      <c r="F104" s="106"/>
      <c r="G104" s="37"/>
    </row>
    <row r="105" spans="1:7">
      <c r="A105" s="136" t="s">
        <v>23</v>
      </c>
      <c r="B105" s="86" t="s">
        <v>0</v>
      </c>
      <c r="C105" s="95" t="s">
        <v>1</v>
      </c>
      <c r="D105" s="87" t="s">
        <v>2</v>
      </c>
      <c r="E105" s="95" t="s">
        <v>62</v>
      </c>
      <c r="F105" s="95"/>
      <c r="G105" s="95" t="s">
        <v>3</v>
      </c>
    </row>
    <row r="106" spans="1:7">
      <c r="A106" s="30"/>
      <c r="B106" s="110"/>
      <c r="C106" s="111"/>
      <c r="D106" s="154"/>
      <c r="E106" s="106"/>
      <c r="F106" s="106"/>
      <c r="G106" s="37"/>
    </row>
    <row r="107" spans="1:7" ht="38.25">
      <c r="A107" s="144" t="s">
        <v>49</v>
      </c>
      <c r="B107" s="92" t="s">
        <v>123</v>
      </c>
      <c r="C107" s="38" t="s">
        <v>92</v>
      </c>
      <c r="D107" s="105">
        <v>6</v>
      </c>
      <c r="E107" s="167"/>
      <c r="F107" s="168"/>
      <c r="G107" s="169">
        <f>+D107*E107</f>
        <v>0</v>
      </c>
    </row>
    <row r="108" spans="1:7">
      <c r="A108" s="34"/>
      <c r="B108" s="92"/>
      <c r="C108" s="112"/>
      <c r="D108" s="141"/>
      <c r="E108" s="93"/>
      <c r="F108" s="90"/>
      <c r="G108" s="41"/>
    </row>
    <row r="109" spans="1:7" ht="58.5" customHeight="1">
      <c r="A109" s="96" t="s">
        <v>50</v>
      </c>
      <c r="B109" s="92" t="s">
        <v>124</v>
      </c>
      <c r="C109" s="112" t="s">
        <v>5</v>
      </c>
      <c r="D109" s="105">
        <v>2</v>
      </c>
      <c r="E109" s="93"/>
      <c r="F109" s="90"/>
      <c r="G109" s="41">
        <f>+D109*E109</f>
        <v>0</v>
      </c>
    </row>
    <row r="110" spans="1:7" s="164" customFormat="1">
      <c r="A110" s="96"/>
      <c r="B110" s="92"/>
      <c r="C110" s="112"/>
      <c r="D110" s="105"/>
      <c r="E110" s="93"/>
      <c r="F110" s="90"/>
      <c r="G110" s="41"/>
    </row>
    <row r="111" spans="1:7" s="164" customFormat="1" ht="30.75" customHeight="1">
      <c r="A111" s="96" t="s">
        <v>51</v>
      </c>
      <c r="B111" s="92" t="s">
        <v>126</v>
      </c>
      <c r="C111" s="112"/>
      <c r="D111" s="105"/>
      <c r="E111" s="93"/>
      <c r="F111" s="90"/>
      <c r="G111" s="41"/>
    </row>
    <row r="112" spans="1:7" s="164" customFormat="1">
      <c r="A112" s="96"/>
      <c r="B112" s="92" t="s">
        <v>125</v>
      </c>
      <c r="C112" s="112" t="s">
        <v>5</v>
      </c>
      <c r="D112" s="105">
        <v>3</v>
      </c>
      <c r="E112" s="93"/>
      <c r="F112" s="90"/>
      <c r="G112" s="41">
        <f>+D112*E112</f>
        <v>0</v>
      </c>
    </row>
    <row r="113" spans="1:7" s="164" customFormat="1">
      <c r="A113" s="96"/>
      <c r="B113" s="92" t="s">
        <v>127</v>
      </c>
      <c r="C113" s="112" t="s">
        <v>5</v>
      </c>
      <c r="D113" s="105">
        <v>3</v>
      </c>
      <c r="E113" s="93"/>
      <c r="F113" s="90"/>
      <c r="G113" s="41">
        <f>+D113*E113</f>
        <v>0</v>
      </c>
    </row>
    <row r="114" spans="1:7" s="164" customFormat="1">
      <c r="A114" s="96"/>
      <c r="B114" s="92" t="s">
        <v>182</v>
      </c>
      <c r="C114" s="112" t="s">
        <v>5</v>
      </c>
      <c r="D114" s="105">
        <v>1</v>
      </c>
      <c r="E114" s="93"/>
      <c r="F114" s="90"/>
      <c r="G114" s="41">
        <f>+D114*E114</f>
        <v>0</v>
      </c>
    </row>
    <row r="115" spans="1:7" s="164" customFormat="1">
      <c r="A115" s="96"/>
      <c r="B115" s="92" t="s">
        <v>145</v>
      </c>
      <c r="C115" s="112" t="s">
        <v>5</v>
      </c>
      <c r="D115" s="105">
        <v>1</v>
      </c>
      <c r="E115" s="93"/>
      <c r="F115" s="90"/>
      <c r="G115" s="41">
        <f>+D115*E115</f>
        <v>0</v>
      </c>
    </row>
    <row r="116" spans="1:7" s="164" customFormat="1">
      <c r="A116" s="96"/>
      <c r="B116" s="92" t="s">
        <v>256</v>
      </c>
      <c r="C116" s="112" t="s">
        <v>5</v>
      </c>
      <c r="D116" s="105">
        <v>1</v>
      </c>
      <c r="E116" s="93"/>
      <c r="F116" s="90"/>
      <c r="G116" s="41">
        <f>+D116*E116</f>
        <v>0</v>
      </c>
    </row>
    <row r="117" spans="1:7" s="164" customFormat="1">
      <c r="A117" s="96"/>
      <c r="B117" s="92"/>
      <c r="C117" s="112"/>
      <c r="D117" s="105"/>
      <c r="E117" s="93"/>
      <c r="F117" s="90"/>
      <c r="G117" s="41"/>
    </row>
    <row r="118" spans="1:7" s="164" customFormat="1" ht="98.25" customHeight="1">
      <c r="A118" s="96" t="s">
        <v>52</v>
      </c>
      <c r="B118" s="92" t="s">
        <v>264</v>
      </c>
      <c r="C118" s="112"/>
      <c r="D118" s="105"/>
      <c r="E118" s="93"/>
      <c r="F118" s="90"/>
      <c r="G118" s="41"/>
    </row>
    <row r="119" spans="1:7" s="164" customFormat="1">
      <c r="A119" s="96"/>
      <c r="B119" s="92" t="s">
        <v>183</v>
      </c>
      <c r="C119" s="112" t="s">
        <v>92</v>
      </c>
      <c r="D119" s="105">
        <v>3</v>
      </c>
      <c r="E119" s="93"/>
      <c r="F119" s="90"/>
      <c r="G119" s="41">
        <f>+D119*E119</f>
        <v>0</v>
      </c>
    </row>
    <row r="120" spans="1:7" s="164" customFormat="1">
      <c r="A120" s="96"/>
      <c r="B120" s="92" t="s">
        <v>184</v>
      </c>
      <c r="C120" s="112" t="s">
        <v>92</v>
      </c>
      <c r="D120" s="105">
        <v>1</v>
      </c>
      <c r="E120" s="93"/>
      <c r="F120" s="90"/>
      <c r="G120" s="41">
        <f>+D120*E120</f>
        <v>0</v>
      </c>
    </row>
    <row r="121" spans="1:7" s="164" customFormat="1">
      <c r="A121" s="96"/>
      <c r="B121" s="92" t="s">
        <v>185</v>
      </c>
      <c r="C121" s="112" t="s">
        <v>92</v>
      </c>
      <c r="D121" s="105">
        <v>2</v>
      </c>
      <c r="E121" s="93"/>
      <c r="F121" s="90"/>
      <c r="G121" s="41">
        <f>+D121*E121</f>
        <v>0</v>
      </c>
    </row>
    <row r="122" spans="1:7" s="164" customFormat="1">
      <c r="A122" s="96"/>
      <c r="B122" s="92" t="s">
        <v>186</v>
      </c>
      <c r="C122" s="112" t="s">
        <v>92</v>
      </c>
      <c r="D122" s="105">
        <v>2</v>
      </c>
      <c r="E122" s="93"/>
      <c r="F122" s="90"/>
      <c r="G122" s="41">
        <f>+D122*E122</f>
        <v>0</v>
      </c>
    </row>
    <row r="123" spans="1:7">
      <c r="A123" s="96"/>
      <c r="B123" s="92"/>
      <c r="C123" s="112"/>
      <c r="D123" s="105"/>
      <c r="E123" s="93"/>
      <c r="F123" s="125"/>
      <c r="G123" s="41"/>
    </row>
    <row r="124" spans="1:7">
      <c r="A124" s="96" t="s">
        <v>53</v>
      </c>
      <c r="B124" s="65" t="s">
        <v>267</v>
      </c>
      <c r="C124" s="112" t="s">
        <v>5</v>
      </c>
      <c r="D124" s="105">
        <v>2</v>
      </c>
      <c r="F124" s="125"/>
      <c r="G124" s="41">
        <f>+D124*E124</f>
        <v>0</v>
      </c>
    </row>
    <row r="125" spans="1:7">
      <c r="A125" s="96"/>
      <c r="B125" s="99"/>
      <c r="C125" s="62"/>
      <c r="D125" s="100"/>
      <c r="E125" s="104"/>
      <c r="F125" s="104"/>
      <c r="G125" s="37"/>
    </row>
    <row r="126" spans="1:7" ht="15.75" thickBot="1">
      <c r="A126" s="44"/>
      <c r="B126" s="45" t="s">
        <v>81</v>
      </c>
      <c r="C126" s="47"/>
      <c r="D126" s="46"/>
      <c r="E126" s="66"/>
      <c r="F126" s="66"/>
      <c r="G126" s="48">
        <f>SUM(G106:G125)</f>
        <v>0</v>
      </c>
    </row>
    <row r="127" spans="1:7" ht="15.75" thickTop="1">
      <c r="A127" s="96"/>
      <c r="B127" s="50"/>
      <c r="C127" s="52"/>
      <c r="D127" s="51"/>
      <c r="E127" s="67"/>
      <c r="F127" s="67"/>
      <c r="G127" s="53"/>
    </row>
    <row r="128" spans="1:7">
      <c r="A128" s="96"/>
      <c r="B128" s="68"/>
      <c r="C128" s="69"/>
      <c r="D128" s="72"/>
      <c r="E128" s="104"/>
      <c r="F128" s="104"/>
      <c r="G128" s="37"/>
    </row>
    <row r="129" spans="1:9">
      <c r="A129" s="25" t="s">
        <v>52</v>
      </c>
      <c r="B129" s="70" t="s">
        <v>60</v>
      </c>
      <c r="C129" s="27"/>
      <c r="D129" s="135"/>
      <c r="E129" s="116"/>
      <c r="F129" s="116"/>
      <c r="G129" s="64"/>
    </row>
    <row r="130" spans="1:9">
      <c r="A130" s="96"/>
      <c r="B130" s="71"/>
      <c r="C130" s="32"/>
      <c r="D130" s="117"/>
      <c r="E130" s="104"/>
      <c r="F130" s="104"/>
      <c r="G130" s="37"/>
    </row>
    <row r="131" spans="1:9" s="137" customFormat="1">
      <c r="A131" s="136" t="s">
        <v>23</v>
      </c>
      <c r="B131" s="86" t="s">
        <v>0</v>
      </c>
      <c r="C131" s="95" t="s">
        <v>1</v>
      </c>
      <c r="D131" s="87" t="s">
        <v>2</v>
      </c>
      <c r="E131" s="95" t="s">
        <v>62</v>
      </c>
      <c r="F131" s="95"/>
      <c r="G131" s="95" t="s">
        <v>3</v>
      </c>
    </row>
    <row r="132" spans="1:9">
      <c r="A132" s="96"/>
      <c r="B132" s="99"/>
      <c r="C132" s="112"/>
      <c r="D132" s="105"/>
      <c r="E132" s="93"/>
      <c r="F132" s="90"/>
      <c r="G132" s="41"/>
    </row>
    <row r="133" spans="1:9" ht="38.25">
      <c r="A133" s="96" t="s">
        <v>49</v>
      </c>
      <c r="B133" s="121" t="s">
        <v>128</v>
      </c>
      <c r="C133" s="113" t="s">
        <v>93</v>
      </c>
      <c r="D133" s="105">
        <v>430</v>
      </c>
      <c r="E133" s="93"/>
      <c r="F133" s="114"/>
      <c r="G133" s="41">
        <f>+D133*E133</f>
        <v>0</v>
      </c>
      <c r="I133" s="163"/>
    </row>
    <row r="134" spans="1:9" s="164" customFormat="1">
      <c r="A134" s="96"/>
      <c r="B134" s="121"/>
      <c r="C134" s="113"/>
      <c r="D134" s="105"/>
      <c r="E134" s="93"/>
      <c r="F134" s="114"/>
      <c r="G134" s="41"/>
      <c r="I134" s="163"/>
    </row>
    <row r="135" spans="1:9" s="164" customFormat="1" ht="25.5">
      <c r="A135" s="96" t="s">
        <v>50</v>
      </c>
      <c r="B135" s="21" t="s">
        <v>86</v>
      </c>
      <c r="C135" s="113" t="s">
        <v>93</v>
      </c>
      <c r="D135" s="118">
        <v>430</v>
      </c>
      <c r="E135" s="93"/>
      <c r="F135" s="90"/>
      <c r="G135" s="41">
        <f>+D135*E135</f>
        <v>0</v>
      </c>
      <c r="I135" s="163"/>
    </row>
    <row r="136" spans="1:9" s="164" customFormat="1">
      <c r="A136" s="96"/>
      <c r="B136" s="21"/>
      <c r="C136" s="23"/>
      <c r="D136" s="118"/>
      <c r="E136" s="93"/>
      <c r="F136" s="90"/>
      <c r="G136" s="41"/>
      <c r="I136" s="163"/>
    </row>
    <row r="137" spans="1:9" ht="43.5" customHeight="1">
      <c r="A137" s="96" t="s">
        <v>51</v>
      </c>
      <c r="B137" s="121" t="s">
        <v>129</v>
      </c>
      <c r="C137" s="113" t="s">
        <v>93</v>
      </c>
      <c r="D137" s="105">
        <v>6</v>
      </c>
      <c r="E137" s="93"/>
      <c r="F137" s="114"/>
      <c r="G137" s="41">
        <f>+D137*E137</f>
        <v>0</v>
      </c>
    </row>
    <row r="138" spans="1:9">
      <c r="A138" s="96"/>
      <c r="B138" s="71"/>
      <c r="C138" s="36"/>
      <c r="D138" s="105"/>
      <c r="E138" s="115"/>
      <c r="F138" s="115"/>
      <c r="G138" s="41"/>
    </row>
    <row r="139" spans="1:9" ht="51">
      <c r="A139" s="96" t="s">
        <v>52</v>
      </c>
      <c r="B139" s="166" t="s">
        <v>231</v>
      </c>
      <c r="C139" s="113"/>
      <c r="D139" s="105"/>
      <c r="E139" s="93"/>
      <c r="F139" s="90"/>
      <c r="G139" s="41">
        <f>+D139*E139</f>
        <v>0</v>
      </c>
    </row>
    <row r="140" spans="1:9" s="164" customFormat="1">
      <c r="A140" s="96"/>
      <c r="B140" s="166" t="s">
        <v>160</v>
      </c>
      <c r="C140" s="113" t="s">
        <v>93</v>
      </c>
      <c r="D140" s="105">
        <v>1.5</v>
      </c>
      <c r="E140" s="93"/>
      <c r="F140" s="114"/>
      <c r="G140" s="41">
        <f>+D140*E140</f>
        <v>0</v>
      </c>
    </row>
    <row r="141" spans="1:9" s="164" customFormat="1">
      <c r="A141" s="96"/>
      <c r="B141" s="166" t="s">
        <v>161</v>
      </c>
      <c r="C141" s="113" t="s">
        <v>93</v>
      </c>
      <c r="D141" s="105">
        <v>0.5</v>
      </c>
      <c r="E141" s="93"/>
      <c r="F141" s="114"/>
      <c r="G141" s="41">
        <f>+D141*E141</f>
        <v>0</v>
      </c>
    </row>
    <row r="142" spans="1:9" s="164" customFormat="1">
      <c r="A142" s="96"/>
      <c r="B142" s="166" t="s">
        <v>162</v>
      </c>
      <c r="C142" s="113" t="s">
        <v>93</v>
      </c>
      <c r="D142" s="105">
        <v>0.6</v>
      </c>
      <c r="E142" s="93"/>
      <c r="F142" s="114"/>
      <c r="G142" s="41">
        <f>+D142*E142</f>
        <v>0</v>
      </c>
    </row>
    <row r="143" spans="1:9">
      <c r="A143" s="96"/>
      <c r="B143" s="123"/>
      <c r="C143" s="112"/>
      <c r="D143" s="105"/>
      <c r="E143" s="41"/>
      <c r="F143" s="40"/>
      <c r="G143" s="41"/>
    </row>
    <row r="144" spans="1:9" ht="69" customHeight="1">
      <c r="A144" s="96" t="s">
        <v>53</v>
      </c>
      <c r="B144" s="99" t="s">
        <v>82</v>
      </c>
      <c r="C144" s="122"/>
      <c r="D144" s="105"/>
      <c r="E144" s="93"/>
      <c r="F144" s="90"/>
      <c r="G144" s="41"/>
    </row>
    <row r="145" spans="1:7">
      <c r="A145" s="96"/>
      <c r="B145" s="156" t="s">
        <v>95</v>
      </c>
      <c r="C145" s="72" t="s">
        <v>5</v>
      </c>
      <c r="D145" s="105">
        <v>1</v>
      </c>
      <c r="E145" s="93"/>
      <c r="F145" s="90"/>
      <c r="G145" s="41">
        <f t="shared" ref="G145:G152" si="6">+D145*E145</f>
        <v>0</v>
      </c>
    </row>
    <row r="146" spans="1:7">
      <c r="A146" s="96"/>
      <c r="B146" s="156" t="s">
        <v>130</v>
      </c>
      <c r="C146" s="72" t="s">
        <v>5</v>
      </c>
      <c r="D146" s="105">
        <v>1</v>
      </c>
      <c r="E146" s="93"/>
      <c r="F146" s="90"/>
      <c r="G146" s="41">
        <f t="shared" si="6"/>
        <v>0</v>
      </c>
    </row>
    <row r="147" spans="1:7" s="164" customFormat="1">
      <c r="A147" s="96"/>
      <c r="B147" s="156" t="s">
        <v>249</v>
      </c>
      <c r="C147" s="72" t="s">
        <v>5</v>
      </c>
      <c r="D147" s="105">
        <v>1</v>
      </c>
      <c r="E147" s="93"/>
      <c r="F147" s="90"/>
      <c r="G147" s="41">
        <f>+D147*E147</f>
        <v>0</v>
      </c>
    </row>
    <row r="148" spans="1:7">
      <c r="A148" s="96"/>
      <c r="B148" s="35" t="s">
        <v>131</v>
      </c>
      <c r="C148" s="72" t="s">
        <v>5</v>
      </c>
      <c r="D148" s="105">
        <v>1</v>
      </c>
      <c r="E148" s="93"/>
      <c r="F148" s="90"/>
      <c r="G148" s="41">
        <f>+D148*E148</f>
        <v>0</v>
      </c>
    </row>
    <row r="149" spans="1:7">
      <c r="A149" s="96"/>
      <c r="B149" s="35" t="s">
        <v>132</v>
      </c>
      <c r="C149" s="72" t="s">
        <v>5</v>
      </c>
      <c r="D149" s="105">
        <v>1</v>
      </c>
      <c r="E149" s="93"/>
      <c r="F149" s="90"/>
      <c r="G149" s="41">
        <f>+D149*E149</f>
        <v>0</v>
      </c>
    </row>
    <row r="150" spans="1:7" s="164" customFormat="1">
      <c r="A150" s="96"/>
      <c r="B150" s="35" t="s">
        <v>250</v>
      </c>
      <c r="C150" s="72" t="s">
        <v>5</v>
      </c>
      <c r="D150" s="105">
        <v>1</v>
      </c>
      <c r="E150" s="93"/>
      <c r="F150" s="90"/>
      <c r="G150" s="41">
        <f>+D150*E150</f>
        <v>0</v>
      </c>
    </row>
    <row r="151" spans="1:7">
      <c r="A151" s="96"/>
      <c r="B151" s="124" t="s">
        <v>133</v>
      </c>
      <c r="C151" s="72" t="s">
        <v>5</v>
      </c>
      <c r="D151" s="105">
        <v>33</v>
      </c>
      <c r="E151" s="93"/>
      <c r="F151" s="90"/>
      <c r="G151" s="41">
        <f t="shared" si="6"/>
        <v>0</v>
      </c>
    </row>
    <row r="152" spans="1:7">
      <c r="A152" s="96"/>
      <c r="B152" s="124" t="s">
        <v>134</v>
      </c>
      <c r="C152" s="72" t="s">
        <v>5</v>
      </c>
      <c r="D152" s="105">
        <v>1</v>
      </c>
      <c r="E152" s="93"/>
      <c r="F152" s="90"/>
      <c r="G152" s="41">
        <f t="shared" si="6"/>
        <v>0</v>
      </c>
    </row>
    <row r="153" spans="1:7" s="164" customFormat="1">
      <c r="A153" s="96"/>
      <c r="B153" s="124" t="s">
        <v>135</v>
      </c>
      <c r="C153" s="72" t="s">
        <v>5</v>
      </c>
      <c r="D153" s="105">
        <v>1</v>
      </c>
      <c r="E153" s="93"/>
      <c r="F153" s="90"/>
      <c r="G153" s="41">
        <f t="shared" ref="G153:G167" si="7">+D153*E153</f>
        <v>0</v>
      </c>
    </row>
    <row r="154" spans="1:7" s="164" customFormat="1">
      <c r="A154" s="96"/>
      <c r="B154" s="124" t="s">
        <v>136</v>
      </c>
      <c r="C154" s="72" t="s">
        <v>5</v>
      </c>
      <c r="D154" s="105">
        <v>1</v>
      </c>
      <c r="E154" s="93"/>
      <c r="F154" s="90"/>
      <c r="G154" s="41">
        <f t="shared" si="7"/>
        <v>0</v>
      </c>
    </row>
    <row r="155" spans="1:7" s="164" customFormat="1">
      <c r="A155" s="96"/>
      <c r="B155" s="124" t="s">
        <v>137</v>
      </c>
      <c r="C155" s="72" t="s">
        <v>5</v>
      </c>
      <c r="D155" s="105">
        <v>4</v>
      </c>
      <c r="E155" s="93"/>
      <c r="F155" s="90"/>
      <c r="G155" s="41">
        <f t="shared" si="7"/>
        <v>0</v>
      </c>
    </row>
    <row r="156" spans="1:7" s="164" customFormat="1">
      <c r="A156" s="96"/>
      <c r="B156" s="124" t="s">
        <v>138</v>
      </c>
      <c r="C156" s="72" t="s">
        <v>5</v>
      </c>
      <c r="D156" s="105">
        <v>2</v>
      </c>
      <c r="E156" s="93"/>
      <c r="F156" s="90"/>
      <c r="G156" s="41">
        <f t="shared" si="7"/>
        <v>0</v>
      </c>
    </row>
    <row r="157" spans="1:7" s="164" customFormat="1">
      <c r="A157" s="96"/>
      <c r="B157" s="124" t="s">
        <v>251</v>
      </c>
      <c r="C157" s="72" t="s">
        <v>5</v>
      </c>
      <c r="D157" s="105">
        <v>1</v>
      </c>
      <c r="E157" s="93"/>
      <c r="F157" s="90"/>
      <c r="G157" s="41">
        <f t="shared" si="7"/>
        <v>0</v>
      </c>
    </row>
    <row r="158" spans="1:7" s="164" customFormat="1">
      <c r="A158" s="96"/>
      <c r="B158" s="124" t="s">
        <v>252</v>
      </c>
      <c r="C158" s="72" t="s">
        <v>5</v>
      </c>
      <c r="D158" s="105">
        <v>1</v>
      </c>
      <c r="E158" s="93"/>
      <c r="F158" s="90"/>
      <c r="G158" s="41">
        <f t="shared" si="7"/>
        <v>0</v>
      </c>
    </row>
    <row r="159" spans="1:7" s="164" customFormat="1">
      <c r="A159" s="96"/>
      <c r="B159" s="124" t="s">
        <v>139</v>
      </c>
      <c r="C159" s="72" t="s">
        <v>5</v>
      </c>
      <c r="D159" s="105">
        <v>1</v>
      </c>
      <c r="E159" s="93"/>
      <c r="F159" s="90"/>
      <c r="G159" s="41">
        <f t="shared" si="7"/>
        <v>0</v>
      </c>
    </row>
    <row r="160" spans="1:7" s="164" customFormat="1">
      <c r="A160" s="96"/>
      <c r="B160" s="124" t="s">
        <v>140</v>
      </c>
      <c r="C160" s="72" t="s">
        <v>5</v>
      </c>
      <c r="D160" s="105">
        <v>1</v>
      </c>
      <c r="E160" s="93"/>
      <c r="F160" s="90"/>
      <c r="G160" s="41">
        <f t="shared" si="7"/>
        <v>0</v>
      </c>
    </row>
    <row r="161" spans="1:7" s="164" customFormat="1">
      <c r="A161" s="96"/>
      <c r="B161" s="124" t="s">
        <v>142</v>
      </c>
      <c r="C161" s="72" t="s">
        <v>5</v>
      </c>
      <c r="D161" s="105">
        <v>1</v>
      </c>
      <c r="E161" s="93"/>
      <c r="F161" s="90"/>
      <c r="G161" s="41">
        <f t="shared" si="7"/>
        <v>0</v>
      </c>
    </row>
    <row r="162" spans="1:7" s="164" customFormat="1">
      <c r="A162" s="96"/>
      <c r="B162" s="124" t="s">
        <v>141</v>
      </c>
      <c r="C162" s="72" t="s">
        <v>5</v>
      </c>
      <c r="D162" s="105">
        <v>2</v>
      </c>
      <c r="E162" s="93"/>
      <c r="F162" s="90"/>
      <c r="G162" s="41">
        <f t="shared" si="7"/>
        <v>0</v>
      </c>
    </row>
    <row r="163" spans="1:7" s="164" customFormat="1">
      <c r="A163" s="96"/>
      <c r="B163" s="124" t="s">
        <v>144</v>
      </c>
      <c r="C163" s="72" t="s">
        <v>5</v>
      </c>
      <c r="D163" s="105">
        <v>1</v>
      </c>
      <c r="E163" s="93"/>
      <c r="F163" s="90"/>
      <c r="G163" s="41">
        <f t="shared" si="7"/>
        <v>0</v>
      </c>
    </row>
    <row r="164" spans="1:7" s="164" customFormat="1">
      <c r="A164" s="96"/>
      <c r="B164" s="124" t="s">
        <v>263</v>
      </c>
      <c r="C164" s="72" t="s">
        <v>5</v>
      </c>
      <c r="D164" s="105">
        <v>1</v>
      </c>
      <c r="E164" s="93"/>
      <c r="F164" s="90"/>
      <c r="G164" s="41">
        <f t="shared" si="7"/>
        <v>0</v>
      </c>
    </row>
    <row r="165" spans="1:7" s="164" customFormat="1">
      <c r="A165" s="96"/>
      <c r="B165" s="124" t="s">
        <v>143</v>
      </c>
      <c r="C165" s="72" t="s">
        <v>5</v>
      </c>
      <c r="D165" s="105">
        <v>1</v>
      </c>
      <c r="E165" s="93"/>
      <c r="F165" s="90"/>
      <c r="G165" s="41">
        <f t="shared" si="7"/>
        <v>0</v>
      </c>
    </row>
    <row r="166" spans="1:7" s="164" customFormat="1">
      <c r="A166" s="96"/>
      <c r="B166" s="124" t="s">
        <v>143</v>
      </c>
      <c r="C166" s="72" t="s">
        <v>5</v>
      </c>
      <c r="D166" s="105">
        <v>1</v>
      </c>
      <c r="E166" s="93"/>
      <c r="F166" s="90"/>
      <c r="G166" s="41">
        <f t="shared" si="7"/>
        <v>0</v>
      </c>
    </row>
    <row r="167" spans="1:7" s="164" customFormat="1">
      <c r="A167" s="96"/>
      <c r="B167" s="124" t="s">
        <v>147</v>
      </c>
      <c r="C167" s="72" t="s">
        <v>5</v>
      </c>
      <c r="D167" s="105">
        <v>2</v>
      </c>
      <c r="E167" s="93"/>
      <c r="F167" s="90"/>
      <c r="G167" s="41">
        <f t="shared" si="7"/>
        <v>0</v>
      </c>
    </row>
    <row r="168" spans="1:7" s="164" customFormat="1">
      <c r="A168" s="96"/>
      <c r="B168" s="124"/>
      <c r="C168" s="72"/>
      <c r="D168" s="105"/>
      <c r="E168" s="93"/>
      <c r="F168" s="90"/>
      <c r="G168" s="41"/>
    </row>
    <row r="169" spans="1:7" s="164" customFormat="1" ht="69" customHeight="1">
      <c r="A169" s="96" t="s">
        <v>54</v>
      </c>
      <c r="B169" s="187" t="s">
        <v>168</v>
      </c>
      <c r="C169" s="72"/>
      <c r="D169" s="105"/>
      <c r="E169" s="93"/>
      <c r="F169" s="90"/>
      <c r="G169" s="41"/>
    </row>
    <row r="170" spans="1:7" s="164" customFormat="1">
      <c r="A170" s="96"/>
      <c r="B170" s="187" t="s">
        <v>169</v>
      </c>
      <c r="C170" s="72" t="s">
        <v>5</v>
      </c>
      <c r="D170" s="105">
        <v>1</v>
      </c>
      <c r="E170" s="93"/>
      <c r="F170" s="90"/>
      <c r="G170" s="41">
        <f>+D170*E170</f>
        <v>0</v>
      </c>
    </row>
    <row r="171" spans="1:7" s="164" customFormat="1" ht="15" customHeight="1">
      <c r="A171" s="96"/>
      <c r="B171" s="187" t="s">
        <v>170</v>
      </c>
      <c r="C171" s="72" t="s">
        <v>5</v>
      </c>
      <c r="D171" s="105">
        <v>1</v>
      </c>
      <c r="E171" s="93"/>
      <c r="F171" s="90"/>
      <c r="G171" s="41">
        <f>+D171*E171</f>
        <v>0</v>
      </c>
    </row>
    <row r="172" spans="1:7">
      <c r="A172" s="96"/>
      <c r="B172" s="124"/>
      <c r="C172" s="72"/>
      <c r="D172" s="105"/>
      <c r="E172" s="93"/>
      <c r="F172" s="90"/>
      <c r="G172" s="41"/>
    </row>
    <row r="173" spans="1:7" ht="128.25" customHeight="1">
      <c r="A173" s="96" t="s">
        <v>55</v>
      </c>
      <c r="B173" s="166" t="s">
        <v>163</v>
      </c>
      <c r="D173" s="155"/>
      <c r="E173" s="90"/>
      <c r="F173" s="140"/>
      <c r="G173" s="140"/>
    </row>
    <row r="174" spans="1:7">
      <c r="A174" s="86"/>
      <c r="B174" s="157" t="s">
        <v>146</v>
      </c>
      <c r="C174" s="38" t="s">
        <v>5</v>
      </c>
      <c r="D174" s="105">
        <v>1</v>
      </c>
      <c r="E174" s="93"/>
      <c r="F174" s="90"/>
      <c r="G174" s="41">
        <f>+D174*E174</f>
        <v>0</v>
      </c>
    </row>
    <row r="175" spans="1:7">
      <c r="A175" s="96"/>
      <c r="D175" s="158"/>
      <c r="E175" s="90"/>
      <c r="F175" s="140"/>
      <c r="G175" s="140"/>
    </row>
    <row r="176" spans="1:7" ht="76.5">
      <c r="A176" s="96" t="s">
        <v>56</v>
      </c>
      <c r="B176" s="166" t="s">
        <v>83</v>
      </c>
      <c r="C176" s="38" t="s">
        <v>5</v>
      </c>
      <c r="D176" s="105">
        <v>1</v>
      </c>
      <c r="E176" s="93"/>
      <c r="F176" s="90"/>
      <c r="G176" s="41">
        <f>+D176*E176</f>
        <v>0</v>
      </c>
    </row>
    <row r="177" spans="1:7">
      <c r="A177" s="96"/>
      <c r="B177" s="86"/>
      <c r="C177" s="38"/>
      <c r="D177" s="105"/>
      <c r="E177" s="90"/>
      <c r="F177" s="140"/>
      <c r="G177" s="140"/>
    </row>
    <row r="178" spans="1:7" ht="51">
      <c r="A178" s="96" t="s">
        <v>66</v>
      </c>
      <c r="B178" s="166" t="s">
        <v>108</v>
      </c>
      <c r="C178" s="38"/>
      <c r="D178" s="105"/>
      <c r="E178" s="93"/>
      <c r="F178" s="131"/>
      <c r="G178" s="140"/>
    </row>
    <row r="179" spans="1:7" s="164" customFormat="1">
      <c r="A179" s="96"/>
      <c r="B179" s="86" t="s">
        <v>164</v>
      </c>
      <c r="C179" s="38" t="s">
        <v>5</v>
      </c>
      <c r="D179" s="159">
        <v>6</v>
      </c>
      <c r="E179" s="93"/>
      <c r="F179" s="131"/>
      <c r="G179" s="41">
        <f>+D179*E179</f>
        <v>0</v>
      </c>
    </row>
    <row r="180" spans="1:7">
      <c r="A180" s="30"/>
      <c r="B180" s="86" t="s">
        <v>149</v>
      </c>
      <c r="C180" s="38" t="s">
        <v>5</v>
      </c>
      <c r="D180" s="159">
        <v>2</v>
      </c>
      <c r="E180" s="93"/>
      <c r="F180" s="90"/>
      <c r="G180" s="41">
        <f>+D180*E180</f>
        <v>0</v>
      </c>
    </row>
    <row r="181" spans="1:7" s="164" customFormat="1">
      <c r="A181" s="30"/>
      <c r="B181" s="86" t="s">
        <v>148</v>
      </c>
      <c r="C181" s="38" t="s">
        <v>5</v>
      </c>
      <c r="D181" s="159">
        <v>1</v>
      </c>
      <c r="E181" s="93"/>
      <c r="F181" s="90"/>
      <c r="G181" s="41">
        <f>+D181*E181</f>
        <v>0</v>
      </c>
    </row>
    <row r="182" spans="1:7" s="164" customFormat="1">
      <c r="A182" s="85"/>
      <c r="B182" s="86" t="s">
        <v>109</v>
      </c>
      <c r="C182" s="38" t="s">
        <v>5</v>
      </c>
      <c r="D182" s="159">
        <v>4</v>
      </c>
      <c r="E182" s="93"/>
      <c r="F182" s="90"/>
      <c r="G182" s="41">
        <f>E182*D182</f>
        <v>0</v>
      </c>
    </row>
    <row r="183" spans="1:7">
      <c r="A183" s="30"/>
      <c r="B183" s="86" t="s">
        <v>150</v>
      </c>
      <c r="C183" s="38" t="s">
        <v>5</v>
      </c>
      <c r="D183" s="159">
        <v>4</v>
      </c>
      <c r="E183" s="93"/>
      <c r="F183" s="90"/>
      <c r="G183" s="41">
        <f>E183*D183</f>
        <v>0</v>
      </c>
    </row>
    <row r="184" spans="1:7">
      <c r="A184" s="144"/>
      <c r="B184" s="86" t="s">
        <v>151</v>
      </c>
      <c r="C184" s="38" t="s">
        <v>5</v>
      </c>
      <c r="D184" s="105">
        <v>1</v>
      </c>
      <c r="E184" s="93"/>
      <c r="F184" s="90"/>
      <c r="G184" s="41">
        <f>+D184*E184</f>
        <v>0</v>
      </c>
    </row>
    <row r="185" spans="1:7" s="164" customFormat="1">
      <c r="A185" s="144"/>
      <c r="B185" s="86" t="s">
        <v>165</v>
      </c>
      <c r="C185" s="38" t="s">
        <v>5</v>
      </c>
      <c r="D185" s="105">
        <v>1</v>
      </c>
      <c r="E185" s="93"/>
      <c r="F185" s="90"/>
      <c r="G185" s="41">
        <f>+D185*E185</f>
        <v>0</v>
      </c>
    </row>
    <row r="186" spans="1:7" s="164" customFormat="1">
      <c r="A186" s="144"/>
      <c r="B186" s="198" t="s">
        <v>244</v>
      </c>
      <c r="C186" s="38" t="s">
        <v>5</v>
      </c>
      <c r="D186" s="105">
        <v>6</v>
      </c>
      <c r="E186" s="93"/>
      <c r="F186" s="90"/>
      <c r="G186" s="41">
        <f>+D186*E186</f>
        <v>0</v>
      </c>
    </row>
    <row r="187" spans="1:7" s="164" customFormat="1">
      <c r="A187" s="34"/>
      <c r="B187" s="157"/>
      <c r="C187" s="38"/>
      <c r="D187" s="105"/>
      <c r="E187" s="93"/>
      <c r="F187" s="90"/>
      <c r="G187" s="41"/>
    </row>
    <row r="188" spans="1:7" ht="38.25">
      <c r="A188" s="34" t="s">
        <v>67</v>
      </c>
      <c r="B188" s="166" t="s">
        <v>155</v>
      </c>
      <c r="C188" s="86"/>
      <c r="D188" s="86"/>
      <c r="E188" s="86"/>
      <c r="F188" s="86"/>
      <c r="G188" s="86"/>
    </row>
    <row r="189" spans="1:7">
      <c r="A189" s="96"/>
      <c r="B189" s="86" t="s">
        <v>152</v>
      </c>
      <c r="C189" s="38" t="s">
        <v>5</v>
      </c>
      <c r="D189" s="159">
        <v>1</v>
      </c>
      <c r="E189" s="93"/>
      <c r="F189" s="90"/>
      <c r="G189" s="41">
        <f>E189*D189</f>
        <v>0</v>
      </c>
    </row>
    <row r="190" spans="1:7">
      <c r="A190" s="96"/>
      <c r="B190" s="86" t="s">
        <v>153</v>
      </c>
      <c r="C190" s="38" t="s">
        <v>5</v>
      </c>
      <c r="D190" s="159">
        <v>2</v>
      </c>
      <c r="E190" s="93"/>
      <c r="F190" s="90"/>
      <c r="G190" s="41">
        <f>E190*D190</f>
        <v>0</v>
      </c>
    </row>
    <row r="191" spans="1:7" s="164" customFormat="1">
      <c r="A191" s="96"/>
      <c r="B191" s="86" t="s">
        <v>154</v>
      </c>
      <c r="C191" s="38" t="s">
        <v>5</v>
      </c>
      <c r="D191" s="159">
        <v>1</v>
      </c>
      <c r="E191" s="93"/>
      <c r="F191" s="90"/>
      <c r="G191" s="41">
        <f>+D191*E191</f>
        <v>0</v>
      </c>
    </row>
    <row r="192" spans="1:7" s="164" customFormat="1">
      <c r="A192" s="96"/>
      <c r="B192" s="86"/>
      <c r="C192" s="38"/>
      <c r="D192" s="159"/>
      <c r="E192" s="93"/>
      <c r="F192" s="90"/>
      <c r="G192" s="41"/>
    </row>
    <row r="193" spans="1:7" ht="38.25">
      <c r="A193" s="34" t="s">
        <v>69</v>
      </c>
      <c r="B193" s="166" t="s">
        <v>157</v>
      </c>
      <c r="C193" s="86"/>
      <c r="D193" s="86"/>
      <c r="E193" s="86"/>
      <c r="F193" s="86"/>
      <c r="G193" s="86"/>
    </row>
    <row r="194" spans="1:7">
      <c r="A194" s="96"/>
      <c r="B194" s="86" t="s">
        <v>158</v>
      </c>
      <c r="C194" s="38" t="s">
        <v>5</v>
      </c>
      <c r="D194" s="159">
        <v>1</v>
      </c>
      <c r="E194" s="93"/>
      <c r="F194" s="90"/>
      <c r="G194" s="41">
        <f>E194*D194</f>
        <v>0</v>
      </c>
    </row>
    <row r="195" spans="1:7">
      <c r="A195" s="96"/>
      <c r="B195" s="86" t="s">
        <v>232</v>
      </c>
      <c r="C195" s="38" t="s">
        <v>5</v>
      </c>
      <c r="D195" s="159">
        <v>2</v>
      </c>
      <c r="E195" s="93"/>
      <c r="F195" s="90"/>
      <c r="G195" s="41">
        <f>E195*D195</f>
        <v>0</v>
      </c>
    </row>
    <row r="196" spans="1:7">
      <c r="A196" s="96"/>
      <c r="B196" s="86" t="s">
        <v>159</v>
      </c>
      <c r="C196" s="38" t="s">
        <v>5</v>
      </c>
      <c r="D196" s="159">
        <v>1</v>
      </c>
      <c r="E196" s="93"/>
      <c r="F196" s="90"/>
      <c r="G196" s="41">
        <f>+D196*E196</f>
        <v>0</v>
      </c>
    </row>
    <row r="197" spans="1:7" s="164" customFormat="1">
      <c r="A197" s="96"/>
      <c r="B197" s="86"/>
      <c r="C197" s="38"/>
      <c r="D197" s="105"/>
      <c r="E197" s="93"/>
      <c r="F197" s="90"/>
      <c r="G197" s="41"/>
    </row>
    <row r="198" spans="1:7" ht="95.25" customHeight="1">
      <c r="A198" s="96" t="s">
        <v>70</v>
      </c>
      <c r="B198" s="166" t="s">
        <v>96</v>
      </c>
      <c r="C198" s="38"/>
      <c r="D198" s="105"/>
      <c r="E198" s="93"/>
      <c r="F198" s="90"/>
      <c r="G198" s="41"/>
    </row>
    <row r="199" spans="1:7">
      <c r="A199" s="96"/>
      <c r="B199" s="86" t="s">
        <v>156</v>
      </c>
      <c r="C199" s="205" t="s">
        <v>5</v>
      </c>
      <c r="D199" s="206">
        <v>4</v>
      </c>
      <c r="E199" s="126"/>
      <c r="F199" s="126"/>
      <c r="G199" s="41">
        <f>+D199*E199</f>
        <v>0</v>
      </c>
    </row>
    <row r="200" spans="1:7">
      <c r="A200" s="96"/>
      <c r="B200" s="86" t="s">
        <v>97</v>
      </c>
      <c r="C200" s="38" t="s">
        <v>5</v>
      </c>
      <c r="D200" s="105">
        <v>1</v>
      </c>
      <c r="E200" s="93"/>
      <c r="F200" s="90"/>
      <c r="G200" s="41">
        <f>+D200*E200</f>
        <v>0</v>
      </c>
    </row>
    <row r="201" spans="1:7" s="164" customFormat="1">
      <c r="A201" s="96"/>
      <c r="B201" s="86" t="s">
        <v>107</v>
      </c>
      <c r="C201" s="38" t="s">
        <v>5</v>
      </c>
      <c r="D201" s="105">
        <v>2</v>
      </c>
      <c r="E201" s="93"/>
      <c r="F201" s="90"/>
      <c r="G201" s="41">
        <f>+D201*E201</f>
        <v>0</v>
      </c>
    </row>
    <row r="202" spans="1:7" s="164" customFormat="1">
      <c r="A202" s="96"/>
      <c r="B202" s="126"/>
      <c r="C202" s="126"/>
      <c r="D202" s="155"/>
      <c r="E202" s="90"/>
      <c r="F202" s="140"/>
      <c r="G202" s="140"/>
    </row>
    <row r="203" spans="1:7" ht="98.25" customHeight="1">
      <c r="A203" s="96" t="s">
        <v>71</v>
      </c>
      <c r="B203" s="204" t="s">
        <v>273</v>
      </c>
      <c r="C203" s="139"/>
      <c r="D203" s="149"/>
      <c r="E203" s="93"/>
      <c r="F203" s="140"/>
      <c r="G203" s="140"/>
    </row>
    <row r="204" spans="1:7">
      <c r="A204" s="96"/>
      <c r="B204" s="160" t="s">
        <v>98</v>
      </c>
      <c r="C204" s="38" t="s">
        <v>5</v>
      </c>
      <c r="D204" s="105">
        <v>1</v>
      </c>
      <c r="E204" s="93"/>
      <c r="F204" s="90"/>
      <c r="G204" s="41">
        <f>+D204*E204</f>
        <v>0</v>
      </c>
    </row>
    <row r="205" spans="1:7">
      <c r="A205" s="96"/>
      <c r="B205" s="160"/>
      <c r="C205" s="38"/>
      <c r="D205" s="105"/>
      <c r="E205" s="93"/>
      <c r="F205" s="90"/>
      <c r="G205" s="41"/>
    </row>
    <row r="206" spans="1:7" ht="51">
      <c r="A206" s="96" t="s">
        <v>72</v>
      </c>
      <c r="B206" s="99" t="s">
        <v>166</v>
      </c>
      <c r="C206" s="102"/>
      <c r="D206" s="102"/>
      <c r="E206" s="102"/>
      <c r="F206" s="102"/>
      <c r="G206" s="102"/>
    </row>
    <row r="207" spans="1:7">
      <c r="A207" s="96"/>
      <c r="B207" s="102" t="s">
        <v>156</v>
      </c>
      <c r="C207" s="189" t="s">
        <v>93</v>
      </c>
      <c r="D207" s="105">
        <v>12</v>
      </c>
      <c r="E207" s="105"/>
      <c r="F207" s="102"/>
      <c r="G207" s="41">
        <f>E207*D207</f>
        <v>0</v>
      </c>
    </row>
    <row r="208" spans="1:7">
      <c r="A208" s="96"/>
      <c r="B208" s="102" t="s">
        <v>107</v>
      </c>
      <c r="C208" s="189" t="s">
        <v>93</v>
      </c>
      <c r="D208" s="105">
        <v>6</v>
      </c>
      <c r="E208" s="105"/>
      <c r="F208" s="102"/>
      <c r="G208" s="41">
        <f>E208*D208</f>
        <v>0</v>
      </c>
    </row>
    <row r="209" spans="1:7" s="164" customFormat="1">
      <c r="A209" s="96"/>
      <c r="B209" s="102" t="s">
        <v>167</v>
      </c>
      <c r="C209" s="189" t="s">
        <v>93</v>
      </c>
      <c r="D209" s="105">
        <v>6</v>
      </c>
      <c r="E209" s="105"/>
      <c r="F209" s="102"/>
      <c r="G209" s="41">
        <f>+D209*E209</f>
        <v>0</v>
      </c>
    </row>
    <row r="210" spans="1:7">
      <c r="A210" s="96"/>
      <c r="B210" s="102"/>
      <c r="C210" s="102"/>
      <c r="D210" s="102"/>
      <c r="E210" s="102"/>
      <c r="F210" s="102"/>
      <c r="G210" s="102"/>
    </row>
    <row r="211" spans="1:7" ht="66.75" customHeight="1">
      <c r="A211" s="96" t="s">
        <v>73</v>
      </c>
      <c r="B211" s="204" t="s">
        <v>274</v>
      </c>
      <c r="C211" s="194"/>
      <c r="D211" s="195"/>
      <c r="E211" s="93"/>
      <c r="F211" s="196"/>
      <c r="G211" s="196"/>
    </row>
    <row r="212" spans="1:7" s="164" customFormat="1">
      <c r="A212" s="96"/>
      <c r="B212" s="35" t="s">
        <v>279</v>
      </c>
      <c r="C212" s="38" t="s">
        <v>93</v>
      </c>
      <c r="D212" s="105">
        <v>6</v>
      </c>
      <c r="E212" s="93"/>
      <c r="F212" s="196"/>
      <c r="G212" s="41">
        <f>+D212*E212</f>
        <v>0</v>
      </c>
    </row>
    <row r="213" spans="1:7">
      <c r="A213" s="96"/>
      <c r="B213" s="197" t="s">
        <v>176</v>
      </c>
      <c r="C213" s="38" t="s">
        <v>93</v>
      </c>
      <c r="D213" s="105">
        <v>36</v>
      </c>
      <c r="E213" s="93"/>
      <c r="F213" s="93"/>
      <c r="G213" s="41">
        <f t="shared" ref="G213" si="8">+D213*E213</f>
        <v>0</v>
      </c>
    </row>
    <row r="214" spans="1:7" s="164" customFormat="1">
      <c r="A214" s="96"/>
      <c r="B214" s="197" t="s">
        <v>177</v>
      </c>
      <c r="C214" s="38" t="s">
        <v>93</v>
      </c>
      <c r="D214" s="105">
        <v>82</v>
      </c>
      <c r="E214" s="93"/>
      <c r="F214" s="93"/>
      <c r="G214" s="41">
        <f>+D214*E214</f>
        <v>0</v>
      </c>
    </row>
    <row r="215" spans="1:7" s="164" customFormat="1">
      <c r="A215" s="96"/>
      <c r="B215" s="197"/>
      <c r="C215" s="38"/>
      <c r="D215" s="105"/>
      <c r="E215" s="93"/>
      <c r="F215" s="93"/>
      <c r="G215" s="41"/>
    </row>
    <row r="216" spans="1:7" s="164" customFormat="1" ht="53.25" customHeight="1">
      <c r="A216" s="96" t="s">
        <v>74</v>
      </c>
      <c r="B216" s="190" t="s">
        <v>233</v>
      </c>
      <c r="C216" s="145"/>
      <c r="D216" s="161"/>
      <c r="E216" s="90"/>
      <c r="F216" s="140"/>
      <c r="G216" s="140"/>
    </row>
    <row r="217" spans="1:7" s="164" customFormat="1">
      <c r="A217" s="96"/>
      <c r="B217" s="188" t="s">
        <v>171</v>
      </c>
      <c r="C217" s="23" t="s">
        <v>5</v>
      </c>
      <c r="D217" s="105">
        <v>1</v>
      </c>
      <c r="E217" s="93"/>
      <c r="F217" s="90"/>
      <c r="G217" s="41">
        <f>+D217*E217</f>
        <v>0</v>
      </c>
    </row>
    <row r="218" spans="1:7" s="164" customFormat="1">
      <c r="A218" s="96"/>
      <c r="B218" s="188"/>
      <c r="C218" s="23"/>
      <c r="D218" s="105"/>
      <c r="E218" s="93"/>
      <c r="F218" s="90"/>
      <c r="G218" s="41"/>
    </row>
    <row r="219" spans="1:7" s="164" customFormat="1" ht="38.25">
      <c r="A219" s="96" t="s">
        <v>75</v>
      </c>
      <c r="B219" s="190" t="s">
        <v>234</v>
      </c>
      <c r="C219" s="145"/>
      <c r="D219" s="161"/>
      <c r="E219" s="90"/>
      <c r="F219" s="140"/>
      <c r="G219" s="140"/>
    </row>
    <row r="220" spans="1:7" s="164" customFormat="1">
      <c r="A220" s="96"/>
      <c r="B220" s="188" t="s">
        <v>172</v>
      </c>
      <c r="C220" s="23" t="s">
        <v>5</v>
      </c>
      <c r="D220" s="105">
        <v>2</v>
      </c>
      <c r="E220" s="93"/>
      <c r="F220" s="90"/>
      <c r="G220" s="41">
        <f>+D220*E220</f>
        <v>0</v>
      </c>
    </row>
    <row r="221" spans="1:7" s="164" customFormat="1">
      <c r="A221" s="96"/>
      <c r="B221" s="188"/>
      <c r="C221" s="23"/>
      <c r="D221" s="105"/>
      <c r="E221" s="93"/>
      <c r="F221" s="90"/>
      <c r="G221" s="41"/>
    </row>
    <row r="222" spans="1:7" s="164" customFormat="1" ht="63.75">
      <c r="A222" s="96" t="s">
        <v>76</v>
      </c>
      <c r="B222" s="99" t="s">
        <v>173</v>
      </c>
      <c r="C222" s="23"/>
      <c r="D222" s="105"/>
      <c r="E222" s="93"/>
      <c r="F222" s="90"/>
      <c r="G222" s="41"/>
    </row>
    <row r="223" spans="1:7" s="164" customFormat="1">
      <c r="A223" s="96"/>
      <c r="B223" s="188" t="s">
        <v>174</v>
      </c>
      <c r="C223" s="23" t="s">
        <v>93</v>
      </c>
      <c r="D223" s="105">
        <v>12</v>
      </c>
      <c r="E223" s="93"/>
      <c r="F223" s="90"/>
      <c r="G223" s="41">
        <f>+D223*E223</f>
        <v>0</v>
      </c>
    </row>
    <row r="224" spans="1:7" s="164" customFormat="1">
      <c r="A224" s="96"/>
      <c r="B224" s="188"/>
      <c r="C224" s="23"/>
      <c r="D224" s="105"/>
      <c r="E224" s="93"/>
      <c r="F224" s="90"/>
      <c r="G224" s="41"/>
    </row>
    <row r="225" spans="1:7" s="164" customFormat="1" ht="51">
      <c r="A225" s="96" t="s">
        <v>77</v>
      </c>
      <c r="B225" s="190" t="s">
        <v>235</v>
      </c>
      <c r="C225" s="38" t="s">
        <v>187</v>
      </c>
      <c r="D225" s="118">
        <v>50</v>
      </c>
      <c r="E225" s="93"/>
      <c r="F225" s="90"/>
      <c r="G225" s="41">
        <f>+D225*E225</f>
        <v>0</v>
      </c>
    </row>
    <row r="226" spans="1:7" s="164" customFormat="1">
      <c r="A226" s="96"/>
      <c r="B226" s="190"/>
      <c r="C226" s="38"/>
      <c r="D226" s="118"/>
      <c r="E226" s="93"/>
      <c r="F226" s="90"/>
      <c r="G226" s="41"/>
    </row>
    <row r="227" spans="1:7" s="164" customFormat="1" ht="66.75" customHeight="1">
      <c r="A227" s="96" t="s">
        <v>78</v>
      </c>
      <c r="B227" s="99" t="s">
        <v>188</v>
      </c>
      <c r="C227" s="38" t="s">
        <v>187</v>
      </c>
      <c r="D227" s="118">
        <v>120</v>
      </c>
      <c r="E227" s="93"/>
      <c r="F227" s="90"/>
      <c r="G227" s="41">
        <f>+D227*E227</f>
        <v>0</v>
      </c>
    </row>
    <row r="228" spans="1:7" s="164" customFormat="1">
      <c r="A228" s="96"/>
      <c r="B228" s="190"/>
      <c r="C228" s="38"/>
      <c r="D228" s="118"/>
      <c r="E228" s="93"/>
      <c r="F228" s="90"/>
      <c r="G228" s="41"/>
    </row>
    <row r="229" spans="1:7" s="164" customFormat="1" ht="42" customHeight="1">
      <c r="A229" s="96" t="s">
        <v>84</v>
      </c>
      <c r="B229" s="99" t="s">
        <v>189</v>
      </c>
      <c r="C229" s="38" t="s">
        <v>92</v>
      </c>
      <c r="D229" s="118">
        <v>1</v>
      </c>
      <c r="E229" s="93"/>
      <c r="F229" s="90"/>
      <c r="G229" s="41">
        <f>+D229*E229</f>
        <v>0</v>
      </c>
    </row>
    <row r="230" spans="1:7" s="164" customFormat="1">
      <c r="A230" s="96"/>
      <c r="B230" s="99"/>
      <c r="C230" s="38"/>
      <c r="D230" s="118"/>
      <c r="E230" s="93"/>
      <c r="F230" s="90"/>
      <c r="G230" s="41"/>
    </row>
    <row r="231" spans="1:7" s="164" customFormat="1" ht="288" customHeight="1">
      <c r="A231" s="96" t="s">
        <v>85</v>
      </c>
      <c r="B231" s="192" t="s">
        <v>257</v>
      </c>
    </row>
    <row r="232" spans="1:7" s="164" customFormat="1" ht="28.5" customHeight="1">
      <c r="A232" s="96"/>
      <c r="B232" s="99" t="s">
        <v>175</v>
      </c>
      <c r="C232" s="38" t="s">
        <v>92</v>
      </c>
      <c r="D232" s="118">
        <v>1</v>
      </c>
      <c r="E232" s="93"/>
      <c r="F232" s="90"/>
      <c r="G232" s="41">
        <f>+D232*E232</f>
        <v>0</v>
      </c>
    </row>
    <row r="233" spans="1:7" s="164" customFormat="1">
      <c r="A233" s="96"/>
      <c r="B233" s="99"/>
      <c r="C233" s="38"/>
      <c r="D233" s="118"/>
      <c r="E233" s="93"/>
      <c r="F233" s="90"/>
      <c r="G233" s="41"/>
    </row>
    <row r="234" spans="1:7" s="164" customFormat="1" ht="102">
      <c r="A234" s="96" t="s">
        <v>190</v>
      </c>
      <c r="B234" s="204" t="s">
        <v>236</v>
      </c>
      <c r="C234" s="38"/>
      <c r="D234" s="118"/>
      <c r="E234" s="93"/>
      <c r="F234" s="90"/>
      <c r="G234" s="41"/>
    </row>
    <row r="235" spans="1:7" s="164" customFormat="1">
      <c r="A235" s="96"/>
      <c r="B235" s="99" t="s">
        <v>178</v>
      </c>
      <c r="C235" s="38" t="s">
        <v>92</v>
      </c>
      <c r="D235" s="118">
        <v>3</v>
      </c>
      <c r="E235" s="93"/>
      <c r="F235" s="90"/>
      <c r="G235" s="41">
        <f>+D235*E235</f>
        <v>0</v>
      </c>
    </row>
    <row r="236" spans="1:7" s="164" customFormat="1">
      <c r="A236" s="96"/>
      <c r="B236" s="99" t="s">
        <v>179</v>
      </c>
      <c r="C236" s="38" t="s">
        <v>92</v>
      </c>
      <c r="D236" s="118">
        <v>3</v>
      </c>
      <c r="E236" s="93"/>
      <c r="F236" s="90"/>
      <c r="G236" s="41">
        <f>+D236*E236</f>
        <v>0</v>
      </c>
    </row>
    <row r="237" spans="1:7" s="164" customFormat="1">
      <c r="A237" s="96"/>
      <c r="B237" s="99" t="s">
        <v>181</v>
      </c>
      <c r="C237" s="38" t="s">
        <v>92</v>
      </c>
      <c r="D237" s="118">
        <v>1</v>
      </c>
      <c r="E237" s="93"/>
      <c r="F237" s="90"/>
      <c r="G237" s="41">
        <f>+D237*E237</f>
        <v>0</v>
      </c>
    </row>
    <row r="238" spans="1:7" s="164" customFormat="1">
      <c r="A238" s="96"/>
      <c r="B238" s="99" t="s">
        <v>180</v>
      </c>
      <c r="C238" s="38" t="s">
        <v>92</v>
      </c>
      <c r="D238" s="118">
        <v>2</v>
      </c>
      <c r="E238" s="93"/>
      <c r="F238" s="90"/>
      <c r="G238" s="41">
        <f>+D238*E238</f>
        <v>0</v>
      </c>
    </row>
    <row r="239" spans="1:7" s="164" customFormat="1">
      <c r="A239" s="96"/>
      <c r="B239" s="190"/>
      <c r="C239" s="38"/>
      <c r="D239" s="118"/>
      <c r="E239" s="93"/>
      <c r="F239" s="90"/>
      <c r="G239" s="41"/>
    </row>
    <row r="240" spans="1:7" s="164" customFormat="1" ht="54.75" customHeight="1">
      <c r="A240" s="96" t="s">
        <v>191</v>
      </c>
      <c r="B240" s="99" t="s">
        <v>192</v>
      </c>
      <c r="C240" s="38" t="s">
        <v>92</v>
      </c>
      <c r="D240" s="118">
        <v>1</v>
      </c>
      <c r="E240" s="93"/>
      <c r="F240" s="90"/>
      <c r="G240" s="41">
        <f>+D240*E240</f>
        <v>0</v>
      </c>
    </row>
    <row r="241" spans="1:7" s="164" customFormat="1">
      <c r="A241" s="96"/>
      <c r="B241" s="190"/>
      <c r="C241" s="38"/>
      <c r="D241" s="118"/>
      <c r="E241" s="93"/>
      <c r="F241" s="90"/>
      <c r="G241" s="41"/>
    </row>
    <row r="242" spans="1:7" s="164" customFormat="1" ht="76.5">
      <c r="A242" s="96" t="s">
        <v>196</v>
      </c>
      <c r="B242" s="190" t="s">
        <v>237</v>
      </c>
      <c r="C242" s="38"/>
      <c r="D242" s="118"/>
      <c r="E242" s="93"/>
      <c r="F242" s="90"/>
      <c r="G242" s="41"/>
    </row>
    <row r="243" spans="1:7" s="164" customFormat="1">
      <c r="A243" s="96"/>
      <c r="B243" s="99" t="s">
        <v>193</v>
      </c>
      <c r="C243" s="38" t="s">
        <v>92</v>
      </c>
      <c r="D243" s="118">
        <v>1</v>
      </c>
      <c r="E243" s="93"/>
      <c r="F243" s="90"/>
      <c r="G243" s="41">
        <f>+D243*E243</f>
        <v>0</v>
      </c>
    </row>
    <row r="244" spans="1:7" s="164" customFormat="1">
      <c r="A244" s="96"/>
      <c r="B244" s="99" t="s">
        <v>194</v>
      </c>
      <c r="C244" s="38" t="s">
        <v>92</v>
      </c>
      <c r="D244" s="118">
        <v>1</v>
      </c>
      <c r="E244" s="93"/>
      <c r="F244" s="90"/>
      <c r="G244" s="41">
        <f>+D244*E244</f>
        <v>0</v>
      </c>
    </row>
    <row r="245" spans="1:7" s="164" customFormat="1">
      <c r="A245" s="96"/>
      <c r="B245" s="190"/>
      <c r="C245" s="38"/>
      <c r="D245" s="118"/>
      <c r="E245" s="93"/>
      <c r="F245" s="90"/>
      <c r="G245" s="41"/>
    </row>
    <row r="246" spans="1:7" s="164" customFormat="1" ht="71.25" customHeight="1">
      <c r="A246" s="96" t="s">
        <v>198</v>
      </c>
      <c r="B246" s="190" t="s">
        <v>204</v>
      </c>
      <c r="C246" s="38" t="s">
        <v>92</v>
      </c>
      <c r="D246" s="118">
        <v>1</v>
      </c>
      <c r="E246" s="93"/>
      <c r="F246" s="90"/>
      <c r="G246" s="41">
        <f>+D246*E246</f>
        <v>0</v>
      </c>
    </row>
    <row r="247" spans="1:7" s="164" customFormat="1">
      <c r="A247" s="96"/>
      <c r="B247" s="190"/>
      <c r="C247" s="38"/>
      <c r="D247" s="118"/>
      <c r="E247" s="93"/>
      <c r="F247" s="90"/>
      <c r="G247" s="41"/>
    </row>
    <row r="248" spans="1:7" s="164" customFormat="1" ht="409.5" customHeight="1">
      <c r="A248" s="96" t="s">
        <v>210</v>
      </c>
      <c r="B248" s="210" t="s">
        <v>253</v>
      </c>
    </row>
    <row r="249" spans="1:7" s="164" customFormat="1" ht="104.25" customHeight="1">
      <c r="A249" s="96"/>
      <c r="B249" s="210"/>
      <c r="E249" s="99"/>
    </row>
    <row r="250" spans="1:7" s="164" customFormat="1">
      <c r="A250" s="96"/>
      <c r="B250" s="99" t="s">
        <v>195</v>
      </c>
      <c r="C250" s="38" t="s">
        <v>92</v>
      </c>
      <c r="D250" s="118">
        <v>1</v>
      </c>
      <c r="E250" s="93"/>
      <c r="F250" s="90"/>
      <c r="G250" s="41">
        <f>+D250*E250</f>
        <v>0</v>
      </c>
    </row>
    <row r="251" spans="1:7" s="164" customFormat="1">
      <c r="A251" s="96"/>
      <c r="B251" s="99"/>
      <c r="C251" s="38"/>
      <c r="D251" s="118"/>
      <c r="E251" s="93"/>
      <c r="F251" s="90"/>
      <c r="G251" s="41"/>
    </row>
    <row r="252" spans="1:7" s="164" customFormat="1" ht="91.5" customHeight="1">
      <c r="A252" s="96" t="s">
        <v>203</v>
      </c>
      <c r="B252" s="99" t="s">
        <v>197</v>
      </c>
      <c r="C252" s="38" t="s">
        <v>92</v>
      </c>
      <c r="D252" s="118">
        <v>1</v>
      </c>
      <c r="E252" s="93"/>
      <c r="F252" s="90"/>
      <c r="G252" s="41">
        <f>+D252*E252</f>
        <v>0</v>
      </c>
    </row>
    <row r="253" spans="1:7" s="164" customFormat="1">
      <c r="A253" s="96"/>
      <c r="B253" s="99"/>
      <c r="C253" s="38"/>
      <c r="D253" s="118"/>
      <c r="E253" s="93"/>
      <c r="F253" s="90"/>
      <c r="G253" s="41"/>
    </row>
    <row r="254" spans="1:7" s="164" customFormat="1" ht="63.75">
      <c r="A254" s="96" t="s">
        <v>202</v>
      </c>
      <c r="B254" s="190" t="s">
        <v>238</v>
      </c>
      <c r="C254" s="38"/>
      <c r="D254" s="118"/>
      <c r="E254" s="93"/>
      <c r="F254" s="90"/>
      <c r="G254" s="41"/>
    </row>
    <row r="255" spans="1:7" s="164" customFormat="1">
      <c r="A255" s="96"/>
      <c r="B255" s="21" t="s">
        <v>280</v>
      </c>
      <c r="C255" s="38" t="s">
        <v>93</v>
      </c>
      <c r="D255" s="118">
        <v>18</v>
      </c>
      <c r="E255" s="93"/>
      <c r="F255" s="90"/>
      <c r="G255" s="41">
        <f>+D255*E255</f>
        <v>0</v>
      </c>
    </row>
    <row r="256" spans="1:7" s="164" customFormat="1">
      <c r="A256" s="96"/>
      <c r="B256" s="188"/>
      <c r="C256" s="38"/>
      <c r="D256" s="118"/>
      <c r="E256" s="93"/>
      <c r="F256" s="90"/>
      <c r="G256" s="41"/>
    </row>
    <row r="257" spans="1:7" s="164" customFormat="1" ht="54.75" customHeight="1">
      <c r="A257" s="96" t="s">
        <v>201</v>
      </c>
      <c r="B257" s="190" t="s">
        <v>239</v>
      </c>
      <c r="C257" s="38" t="s">
        <v>200</v>
      </c>
      <c r="D257" s="118">
        <v>1</v>
      </c>
      <c r="E257" s="93"/>
      <c r="F257" s="90"/>
      <c r="G257" s="41">
        <f>+D257*E257</f>
        <v>0</v>
      </c>
    </row>
    <row r="258" spans="1:7" s="164" customFormat="1">
      <c r="A258" s="96"/>
      <c r="B258" s="188"/>
      <c r="C258" s="38"/>
      <c r="D258" s="118"/>
      <c r="E258" s="93"/>
      <c r="F258" s="90"/>
      <c r="G258" s="41"/>
    </row>
    <row r="259" spans="1:7" s="164" customFormat="1" ht="38.25">
      <c r="A259" s="96" t="s">
        <v>209</v>
      </c>
      <c r="B259" s="190" t="s">
        <v>199</v>
      </c>
      <c r="C259" s="38" t="s">
        <v>5</v>
      </c>
      <c r="D259" s="118">
        <v>1</v>
      </c>
      <c r="E259" s="93"/>
      <c r="F259" s="90"/>
      <c r="G259" s="41">
        <f>+D259*E259</f>
        <v>0</v>
      </c>
    </row>
    <row r="260" spans="1:7" s="164" customFormat="1">
      <c r="A260" s="96"/>
      <c r="B260" s="190"/>
      <c r="C260" s="38"/>
      <c r="D260" s="118"/>
      <c r="E260" s="93"/>
      <c r="F260" s="90"/>
      <c r="G260" s="41"/>
    </row>
    <row r="261" spans="1:7" s="164" customFormat="1" ht="41.25" customHeight="1">
      <c r="A261" s="96" t="s">
        <v>211</v>
      </c>
      <c r="B261" s="190" t="s">
        <v>205</v>
      </c>
      <c r="C261" s="38"/>
      <c r="D261" s="118"/>
      <c r="E261" s="93"/>
      <c r="F261" s="90"/>
      <c r="G261" s="41"/>
    </row>
    <row r="262" spans="1:7" s="164" customFormat="1">
      <c r="A262" s="96"/>
      <c r="B262" s="190" t="s">
        <v>206</v>
      </c>
      <c r="C262" s="38" t="s">
        <v>5</v>
      </c>
      <c r="D262" s="118">
        <v>1</v>
      </c>
      <c r="E262" s="93"/>
      <c r="F262" s="90"/>
      <c r="G262" s="41">
        <f>+D262*E262</f>
        <v>0</v>
      </c>
    </row>
    <row r="263" spans="1:7" s="164" customFormat="1">
      <c r="A263" s="96"/>
      <c r="B263" s="190" t="s">
        <v>207</v>
      </c>
      <c r="C263" s="38" t="s">
        <v>5</v>
      </c>
      <c r="D263" s="118">
        <v>3</v>
      </c>
      <c r="E263" s="93"/>
      <c r="F263" s="90"/>
      <c r="G263" s="41">
        <f>+D263*E263</f>
        <v>0</v>
      </c>
    </row>
    <row r="264" spans="1:7" s="164" customFormat="1">
      <c r="A264" s="96"/>
      <c r="B264" s="190" t="s">
        <v>208</v>
      </c>
      <c r="C264" s="38" t="s">
        <v>5</v>
      </c>
      <c r="D264" s="118">
        <v>1</v>
      </c>
      <c r="E264" s="93"/>
      <c r="F264" s="90"/>
      <c r="G264" s="41">
        <f>+D264*E264</f>
        <v>0</v>
      </c>
    </row>
    <row r="265" spans="1:7" s="164" customFormat="1">
      <c r="A265" s="96"/>
      <c r="B265" s="190"/>
      <c r="C265" s="38"/>
      <c r="D265" s="118"/>
      <c r="E265" s="93"/>
      <c r="F265" s="90"/>
      <c r="G265" s="41"/>
    </row>
    <row r="266" spans="1:7" s="164" customFormat="1" ht="38.25">
      <c r="A266" s="96" t="s">
        <v>212</v>
      </c>
      <c r="B266" s="190" t="s">
        <v>240</v>
      </c>
      <c r="C266" s="38"/>
      <c r="D266" s="118"/>
      <c r="E266" s="93"/>
      <c r="F266" s="90"/>
      <c r="G266" s="41"/>
    </row>
    <row r="267" spans="1:7" s="164" customFormat="1">
      <c r="A267" s="96"/>
      <c r="B267" s="207" t="s">
        <v>213</v>
      </c>
      <c r="C267" s="38" t="s">
        <v>5</v>
      </c>
      <c r="D267" s="118">
        <v>2</v>
      </c>
      <c r="E267" s="93"/>
      <c r="F267" s="90"/>
      <c r="G267" s="41">
        <f>+D267*E267</f>
        <v>0</v>
      </c>
    </row>
    <row r="268" spans="1:7" s="164" customFormat="1">
      <c r="A268" s="96"/>
      <c r="B268" s="207" t="s">
        <v>214</v>
      </c>
      <c r="C268" s="38" t="s">
        <v>5</v>
      </c>
      <c r="D268" s="118">
        <v>2</v>
      </c>
      <c r="E268" s="93"/>
      <c r="F268" s="90"/>
      <c r="G268" s="41">
        <f>+D268*E268</f>
        <v>0</v>
      </c>
    </row>
    <row r="269" spans="1:7" s="164" customFormat="1">
      <c r="A269" s="96"/>
      <c r="B269" s="191"/>
      <c r="C269" s="38"/>
      <c r="D269" s="118"/>
      <c r="E269" s="93"/>
      <c r="F269" s="90"/>
      <c r="G269" s="41"/>
    </row>
    <row r="270" spans="1:7" s="164" customFormat="1" ht="409.5" customHeight="1">
      <c r="A270" s="96" t="s">
        <v>215</v>
      </c>
      <c r="B270" s="211" t="s">
        <v>275</v>
      </c>
      <c r="C270" s="38"/>
      <c r="D270" s="118"/>
      <c r="E270" s="93"/>
      <c r="F270" s="90"/>
      <c r="G270" s="41"/>
    </row>
    <row r="271" spans="1:7" s="164" customFormat="1" ht="117.75" customHeight="1">
      <c r="A271" s="96"/>
      <c r="B271" s="211"/>
      <c r="C271" s="38" t="s">
        <v>200</v>
      </c>
      <c r="D271" s="118">
        <v>1</v>
      </c>
      <c r="E271" s="93"/>
      <c r="F271" s="90"/>
      <c r="G271" s="41">
        <f>+D271*E271</f>
        <v>0</v>
      </c>
    </row>
    <row r="272" spans="1:7" s="164" customFormat="1">
      <c r="A272" s="96"/>
      <c r="B272" s="193"/>
      <c r="C272" s="38"/>
      <c r="D272" s="118"/>
      <c r="E272" s="93"/>
      <c r="F272" s="90"/>
      <c r="G272" s="41"/>
    </row>
    <row r="273" spans="1:7" s="164" customFormat="1" ht="109.5" customHeight="1">
      <c r="A273" s="96" t="s">
        <v>243</v>
      </c>
      <c r="B273" s="186" t="s">
        <v>265</v>
      </c>
      <c r="C273" s="38" t="s">
        <v>92</v>
      </c>
      <c r="D273" s="118">
        <v>1</v>
      </c>
      <c r="E273" s="93"/>
      <c r="F273" s="90"/>
      <c r="G273" s="41">
        <f>+D273*E273</f>
        <v>0</v>
      </c>
    </row>
    <row r="274" spans="1:7" s="164" customFormat="1">
      <c r="A274" s="96"/>
      <c r="B274" s="186"/>
      <c r="C274" s="38"/>
      <c r="D274" s="118"/>
      <c r="E274" s="93"/>
      <c r="F274" s="90"/>
      <c r="G274" s="41"/>
    </row>
    <row r="275" spans="1:7" s="164" customFormat="1" ht="44.25" customHeight="1">
      <c r="A275" s="96" t="s">
        <v>216</v>
      </c>
      <c r="B275" s="186" t="s">
        <v>266</v>
      </c>
      <c r="C275" s="38" t="s">
        <v>92</v>
      </c>
      <c r="D275" s="118">
        <v>1</v>
      </c>
      <c r="E275" s="93"/>
      <c r="F275" s="90"/>
      <c r="G275" s="41">
        <f>+D275*E275</f>
        <v>0</v>
      </c>
    </row>
    <row r="276" spans="1:7" s="164" customFormat="1">
      <c r="A276" s="96"/>
      <c r="B276" s="186"/>
      <c r="C276" s="38"/>
      <c r="D276" s="118"/>
      <c r="E276" s="93"/>
      <c r="F276" s="90"/>
      <c r="G276" s="41"/>
    </row>
    <row r="277" spans="1:7" s="164" customFormat="1" ht="63.75">
      <c r="A277" s="96" t="s">
        <v>217</v>
      </c>
      <c r="B277" s="186" t="s">
        <v>254</v>
      </c>
      <c r="C277" s="38" t="s">
        <v>92</v>
      </c>
      <c r="D277" s="118">
        <v>1</v>
      </c>
      <c r="E277" s="93"/>
      <c r="F277" s="90"/>
      <c r="G277" s="41">
        <f>+D277*E277</f>
        <v>0</v>
      </c>
    </row>
    <row r="278" spans="1:7" s="164" customFormat="1">
      <c r="A278" s="96"/>
      <c r="B278" s="193"/>
      <c r="C278" s="38"/>
      <c r="D278" s="118"/>
      <c r="E278" s="93"/>
      <c r="F278" s="90"/>
      <c r="G278" s="41"/>
    </row>
    <row r="279" spans="1:7" s="164" customFormat="1" ht="44.25" customHeight="1">
      <c r="A279" s="96" t="s">
        <v>218</v>
      </c>
      <c r="B279" s="186" t="s">
        <v>255</v>
      </c>
      <c r="C279" s="38" t="s">
        <v>92</v>
      </c>
      <c r="D279" s="118">
        <v>1</v>
      </c>
      <c r="E279" s="93"/>
      <c r="F279" s="90"/>
      <c r="G279" s="41">
        <f>+D279*E279</f>
        <v>0</v>
      </c>
    </row>
    <row r="280" spans="1:7" s="164" customFormat="1">
      <c r="A280" s="96"/>
      <c r="B280" s="186"/>
      <c r="C280" s="38"/>
      <c r="D280" s="118"/>
      <c r="E280" s="93"/>
      <c r="F280" s="90"/>
      <c r="G280" s="41"/>
    </row>
    <row r="281" spans="1:7" s="164" customFormat="1" ht="63.75">
      <c r="A281" s="96" t="s">
        <v>219</v>
      </c>
      <c r="B281" s="199" t="s">
        <v>245</v>
      </c>
      <c r="C281" s="38" t="s">
        <v>93</v>
      </c>
      <c r="D281" s="118">
        <v>12</v>
      </c>
      <c r="E281" s="93"/>
      <c r="F281" s="90"/>
      <c r="G281" s="41">
        <f>+D281*E281</f>
        <v>0</v>
      </c>
    </row>
    <row r="282" spans="1:7" s="164" customFormat="1">
      <c r="A282" s="96"/>
      <c r="B282" s="199"/>
      <c r="C282" s="38"/>
      <c r="D282" s="118"/>
      <c r="E282" s="93"/>
      <c r="F282" s="90"/>
      <c r="G282" s="41"/>
    </row>
    <row r="283" spans="1:7" ht="79.5" customHeight="1">
      <c r="A283" s="96" t="s">
        <v>246</v>
      </c>
      <c r="B283" s="21" t="s">
        <v>276</v>
      </c>
      <c r="C283" s="38" t="s">
        <v>92</v>
      </c>
      <c r="D283" s="118">
        <v>1</v>
      </c>
      <c r="E283" s="93"/>
      <c r="F283" s="90"/>
      <c r="G283" s="41">
        <f>+D283*E283</f>
        <v>0</v>
      </c>
    </row>
    <row r="284" spans="1:7">
      <c r="A284" s="96"/>
      <c r="B284" s="164"/>
      <c r="D284" s="118"/>
      <c r="E284" s="90"/>
      <c r="F284" s="140"/>
      <c r="G284" s="140"/>
    </row>
    <row r="285" spans="1:7" ht="16.5" customHeight="1">
      <c r="A285" s="96" t="s">
        <v>247</v>
      </c>
      <c r="B285" s="21" t="s">
        <v>269</v>
      </c>
      <c r="C285" s="38" t="s">
        <v>92</v>
      </c>
      <c r="D285" s="118">
        <v>1</v>
      </c>
      <c r="E285" s="93"/>
      <c r="F285" s="90"/>
      <c r="G285" s="41">
        <f>+D285*E285</f>
        <v>0</v>
      </c>
    </row>
    <row r="286" spans="1:7">
      <c r="A286" s="96"/>
      <c r="B286" s="164"/>
      <c r="D286" s="155"/>
      <c r="E286" s="90"/>
      <c r="F286" s="140"/>
      <c r="G286" s="140"/>
    </row>
    <row r="287" spans="1:7" ht="38.25">
      <c r="A287" s="96" t="s">
        <v>248</v>
      </c>
      <c r="B287" s="21" t="s">
        <v>87</v>
      </c>
      <c r="C287" s="23" t="s">
        <v>92</v>
      </c>
      <c r="D287" s="105">
        <v>1</v>
      </c>
      <c r="E287" s="93"/>
      <c r="F287" s="90"/>
      <c r="G287" s="41">
        <f>+D287*E287</f>
        <v>0</v>
      </c>
    </row>
    <row r="288" spans="1:7">
      <c r="D288" s="155"/>
      <c r="E288" s="90"/>
      <c r="F288" s="140"/>
      <c r="G288" s="140"/>
    </row>
    <row r="289" spans="1:7" ht="63.75">
      <c r="A289" s="96" t="s">
        <v>258</v>
      </c>
      <c r="B289" s="21" t="s">
        <v>268</v>
      </c>
      <c r="C289" s="23" t="s">
        <v>92</v>
      </c>
      <c r="D289" s="105">
        <v>1</v>
      </c>
      <c r="E289" s="93"/>
      <c r="F289" s="90"/>
      <c r="G289" s="41">
        <f>+D289*E289</f>
        <v>0</v>
      </c>
    </row>
    <row r="290" spans="1:7">
      <c r="A290" s="96"/>
      <c r="B290" s="35"/>
      <c r="C290" s="38"/>
      <c r="D290" s="105"/>
      <c r="E290" s="93"/>
      <c r="F290" s="90"/>
      <c r="G290" s="140"/>
    </row>
    <row r="291" spans="1:7" ht="51">
      <c r="A291" s="96" t="s">
        <v>259</v>
      </c>
      <c r="B291" s="99" t="s">
        <v>88</v>
      </c>
      <c r="C291" s="38" t="s">
        <v>5</v>
      </c>
      <c r="D291" s="105">
        <v>1</v>
      </c>
      <c r="E291" s="93"/>
      <c r="F291" s="90"/>
      <c r="G291" s="41">
        <f>+D291*E291</f>
        <v>0</v>
      </c>
    </row>
    <row r="292" spans="1:7">
      <c r="A292" s="96"/>
      <c r="B292" s="21"/>
      <c r="C292" s="22"/>
      <c r="D292" s="23"/>
      <c r="E292" s="93"/>
      <c r="F292" s="93"/>
      <c r="G292" s="41"/>
    </row>
    <row r="293" spans="1:7" ht="15.75" thickBot="1">
      <c r="A293" s="45"/>
      <c r="B293" s="45" t="s">
        <v>99</v>
      </c>
      <c r="C293" s="47"/>
      <c r="D293" s="46"/>
      <c r="E293" s="66"/>
      <c r="F293" s="66"/>
      <c r="G293" s="48">
        <f>SUM(G132:G292)</f>
        <v>0</v>
      </c>
    </row>
    <row r="294" spans="1:7" ht="15.75" thickTop="1">
      <c r="A294" s="96"/>
    </row>
    <row r="295" spans="1:7">
      <c r="A295" s="96"/>
      <c r="B295" s="162"/>
      <c r="C295" s="52"/>
      <c r="D295" s="51"/>
      <c r="E295" s="104"/>
      <c r="F295" s="104"/>
      <c r="G295" s="37"/>
    </row>
    <row r="296" spans="1:7" s="164" customFormat="1">
      <c r="A296" s="25" t="s">
        <v>53</v>
      </c>
      <c r="B296" s="70" t="s">
        <v>220</v>
      </c>
      <c r="C296" s="27"/>
      <c r="D296" s="135"/>
      <c r="E296" s="116"/>
      <c r="F296" s="116"/>
      <c r="G296" s="64"/>
    </row>
    <row r="297" spans="1:7" s="164" customFormat="1">
      <c r="A297" s="96"/>
      <c r="B297" s="71"/>
      <c r="C297" s="52"/>
      <c r="D297" s="51"/>
      <c r="E297" s="104"/>
      <c r="F297" s="104"/>
      <c r="G297" s="37"/>
    </row>
    <row r="298" spans="1:7" s="164" customFormat="1">
      <c r="A298" s="136" t="s">
        <v>23</v>
      </c>
      <c r="B298" s="86" t="s">
        <v>0</v>
      </c>
      <c r="C298" s="87" t="s">
        <v>2</v>
      </c>
      <c r="D298" s="95" t="s">
        <v>1</v>
      </c>
      <c r="E298" s="88" t="s">
        <v>62</v>
      </c>
      <c r="F298" s="88"/>
      <c r="G298" s="88" t="s">
        <v>3</v>
      </c>
    </row>
    <row r="299" spans="1:7" s="164" customFormat="1">
      <c r="A299" s="96"/>
      <c r="B299" s="86"/>
      <c r="C299" s="87"/>
      <c r="D299" s="95"/>
      <c r="E299" s="88"/>
      <c r="F299" s="88"/>
      <c r="G299" s="88"/>
    </row>
    <row r="300" spans="1:7" s="164" customFormat="1" ht="409.5" customHeight="1">
      <c r="A300" s="96" t="s">
        <v>49</v>
      </c>
      <c r="B300" s="212" t="s">
        <v>242</v>
      </c>
    </row>
    <row r="301" spans="1:7" s="164" customFormat="1" ht="374.25" customHeight="1">
      <c r="A301" s="96"/>
      <c r="B301" s="212"/>
      <c r="C301" s="38" t="s">
        <v>92</v>
      </c>
      <c r="D301" s="115">
        <v>1</v>
      </c>
      <c r="E301" s="93"/>
      <c r="F301" s="90"/>
      <c r="G301" s="41">
        <f>+D301*E301</f>
        <v>0</v>
      </c>
    </row>
    <row r="302" spans="1:7" s="164" customFormat="1">
      <c r="A302" s="96"/>
      <c r="B302" s="61"/>
      <c r="C302" s="38"/>
      <c r="D302" s="115"/>
      <c r="E302" s="93"/>
      <c r="F302" s="90"/>
      <c r="G302" s="41"/>
    </row>
    <row r="303" spans="1:7" s="164" customFormat="1" ht="54.75" customHeight="1">
      <c r="A303" s="96" t="s">
        <v>50</v>
      </c>
      <c r="B303" s="208" t="s">
        <v>241</v>
      </c>
      <c r="C303" s="38" t="s">
        <v>92</v>
      </c>
      <c r="D303" s="115">
        <v>1</v>
      </c>
      <c r="E303" s="93"/>
      <c r="F303" s="90"/>
      <c r="G303" s="41">
        <f>+D303*E303</f>
        <v>0</v>
      </c>
    </row>
    <row r="304" spans="1:7" s="164" customFormat="1">
      <c r="A304" s="96"/>
      <c r="B304" s="162"/>
      <c r="C304" s="52"/>
      <c r="D304" s="51"/>
      <c r="E304" s="104"/>
      <c r="F304" s="104"/>
      <c r="G304" s="37"/>
    </row>
    <row r="305" spans="1:7" s="164" customFormat="1" ht="15.75" thickBot="1">
      <c r="A305" s="45"/>
      <c r="B305" s="209" t="s">
        <v>221</v>
      </c>
      <c r="C305" s="209"/>
      <c r="D305" s="46"/>
      <c r="E305" s="66"/>
      <c r="F305" s="66"/>
      <c r="G305" s="48">
        <f>SUM(G288:G304)</f>
        <v>0</v>
      </c>
    </row>
    <row r="306" spans="1:7" s="164" customFormat="1" ht="15.75" thickTop="1">
      <c r="A306" s="50"/>
      <c r="B306" s="50"/>
      <c r="C306" s="52"/>
      <c r="D306" s="51"/>
      <c r="E306" s="67"/>
      <c r="F306" s="67"/>
      <c r="G306" s="53"/>
    </row>
    <row r="307" spans="1:7" s="164" customFormat="1">
      <c r="A307" s="96"/>
      <c r="B307" s="50"/>
      <c r="C307" s="52"/>
      <c r="D307" s="51"/>
      <c r="E307" s="104"/>
      <c r="F307" s="104"/>
      <c r="G307" s="37"/>
    </row>
    <row r="308" spans="1:7">
      <c r="A308" s="25" t="s">
        <v>54</v>
      </c>
      <c r="B308" s="70" t="s">
        <v>89</v>
      </c>
      <c r="C308" s="27"/>
      <c r="D308" s="135"/>
      <c r="E308" s="116"/>
      <c r="F308" s="116"/>
      <c r="G308" s="64"/>
    </row>
    <row r="309" spans="1:7">
      <c r="A309" s="96"/>
      <c r="B309" s="71"/>
      <c r="C309" s="52"/>
      <c r="D309" s="51"/>
      <c r="E309" s="104"/>
      <c r="F309" s="104"/>
      <c r="G309" s="37"/>
    </row>
    <row r="310" spans="1:7">
      <c r="A310" s="136" t="s">
        <v>23</v>
      </c>
      <c r="B310" s="86" t="s">
        <v>0</v>
      </c>
      <c r="C310" s="87" t="s">
        <v>2</v>
      </c>
      <c r="D310" s="95" t="s">
        <v>1</v>
      </c>
      <c r="E310" s="88" t="s">
        <v>62</v>
      </c>
      <c r="F310" s="88"/>
      <c r="G310" s="88" t="s">
        <v>3</v>
      </c>
    </row>
    <row r="311" spans="1:7">
      <c r="A311" s="96"/>
      <c r="B311" s="86"/>
      <c r="C311" s="87"/>
      <c r="D311" s="95"/>
      <c r="E311" s="88"/>
      <c r="F311" s="88"/>
      <c r="G311" s="88"/>
    </row>
    <row r="312" spans="1:7" ht="57" customHeight="1">
      <c r="A312" s="96" t="s">
        <v>49</v>
      </c>
      <c r="B312" s="35" t="s">
        <v>277</v>
      </c>
      <c r="C312" s="38" t="s">
        <v>110</v>
      </c>
      <c r="D312" s="115">
        <v>1</v>
      </c>
      <c r="E312" s="93"/>
      <c r="F312" s="90"/>
      <c r="G312" s="41">
        <f>+D312*E312</f>
        <v>0</v>
      </c>
    </row>
    <row r="313" spans="1:7">
      <c r="A313" s="86"/>
      <c r="B313" s="35"/>
      <c r="C313" s="38"/>
      <c r="D313" s="115"/>
      <c r="E313" s="93"/>
      <c r="F313" s="90">
        <f t="shared" ref="F313" si="9">D313*E313</f>
        <v>0</v>
      </c>
      <c r="G313" s="41"/>
    </row>
    <row r="314" spans="1:7" ht="25.5">
      <c r="A314" s="96" t="s">
        <v>50</v>
      </c>
      <c r="B314" s="35" t="s">
        <v>111</v>
      </c>
      <c r="C314" s="38" t="s">
        <v>102</v>
      </c>
      <c r="D314" s="115">
        <v>645</v>
      </c>
      <c r="E314" s="93"/>
      <c r="F314" s="90"/>
      <c r="G314" s="41">
        <f>+D314*E314</f>
        <v>0</v>
      </c>
    </row>
    <row r="315" spans="1:7">
      <c r="A315" s="86"/>
      <c r="B315" s="35"/>
      <c r="C315" s="38"/>
      <c r="D315" s="115"/>
      <c r="E315" s="93"/>
      <c r="F315" s="90"/>
      <c r="G315" s="41"/>
    </row>
    <row r="316" spans="1:7" ht="38.25">
      <c r="A316" s="96" t="s">
        <v>51</v>
      </c>
      <c r="B316" s="35" t="s">
        <v>90</v>
      </c>
      <c r="C316" s="38" t="s">
        <v>93</v>
      </c>
      <c r="D316" s="115">
        <v>430</v>
      </c>
      <c r="E316" s="93"/>
      <c r="F316" s="90"/>
      <c r="G316" s="41">
        <f>+D316*E316</f>
        <v>0</v>
      </c>
    </row>
    <row r="317" spans="1:7">
      <c r="A317" s="96"/>
      <c r="B317" s="104"/>
      <c r="C317" s="22"/>
      <c r="D317" s="23"/>
      <c r="E317" s="104"/>
      <c r="F317" s="104"/>
      <c r="G317" s="104"/>
    </row>
    <row r="318" spans="1:7" ht="15.75" thickBot="1">
      <c r="A318" s="45"/>
      <c r="B318" s="45" t="s">
        <v>91</v>
      </c>
      <c r="C318" s="47"/>
      <c r="D318" s="46"/>
      <c r="E318" s="66"/>
      <c r="F318" s="66"/>
      <c r="G318" s="48">
        <f>SUM(G316:G317)</f>
        <v>0</v>
      </c>
    </row>
    <row r="319" spans="1:7" ht="15.75" thickTop="1">
      <c r="A319" s="96"/>
      <c r="B319" s="94"/>
      <c r="C319" s="52"/>
      <c r="D319" s="51"/>
      <c r="E319" s="67"/>
      <c r="F319" s="67"/>
      <c r="G319" s="53"/>
    </row>
    <row r="320" spans="1:7">
      <c r="A320" s="96"/>
      <c r="B320" s="21"/>
      <c r="C320" s="23"/>
      <c r="D320" s="22"/>
      <c r="E320" s="24"/>
      <c r="F320" s="24"/>
      <c r="G320" s="24"/>
    </row>
    <row r="321" spans="1:1">
      <c r="A321" s="20"/>
    </row>
  </sheetData>
  <mergeCells count="4">
    <mergeCell ref="B305:C305"/>
    <mergeCell ref="B248:B249"/>
    <mergeCell ref="B270:B271"/>
    <mergeCell ref="B300:B301"/>
  </mergeCells>
  <conditionalFormatting sqref="D312:D316 D283:D285 E304:G64972 E204:G205 E178:E179 E174:G177 D135:G136 G137 E80:G83 G84 G86 D84:E86 E88 G88 E90 G90 G92 E92:E98 D79:G79 C59:G59 G60 D60:E60 E61:G78 G133:G134 E133:E134 E137 D40:D42 D32 D34 E1:G17 F18:G24 E25:G58 G94:G98 E99:G132 E138:G172 G178:G181 E180:G187 E189:G198 E200:G202 G207:G209 E211:G226 D225:G230 D232:G247 D250:G282 E283:G299 D301:G303">
    <cfRule type="cellIs" dxfId="1" priority="145" stopIfTrue="1" operator="equal">
      <formula>0</formula>
    </cfRule>
  </conditionalFormatting>
  <conditionalFormatting sqref="G199">
    <cfRule type="cellIs" dxfId="0" priority="1" stopIfTrue="1" operator="equal">
      <formula>0</formula>
    </cfRule>
  </conditionalFormatting>
  <pageMargins left="0.98425196850393704" right="0.19685039370078741" top="0.78740157480314965" bottom="0.59055118110236227" header="0.19685039370078741" footer="0.19685039370078741"/>
  <pageSetup paperSize="9" scale="87" orientation="portrait" r:id="rId1"/>
  <headerFooter>
    <oddHeader>&amp;ROBJEKT: FILTRACIJA AVČE</oddHeader>
    <oddFooter>&amp;C&amp;P / &amp;N</oddFooter>
  </headerFooter>
  <rowBreaks count="14" manualBreakCount="14">
    <brk id="26" max="6" man="1"/>
    <brk id="53" max="6" man="1"/>
    <brk id="78" max="6" man="1"/>
    <brk id="101" max="6" man="1"/>
    <brk id="127" max="6" man="1"/>
    <brk id="167" max="6" man="1"/>
    <brk id="196" max="6" man="1"/>
    <brk id="225" max="6" man="1"/>
    <brk id="244" max="6" man="1"/>
    <brk id="255" max="6" man="1"/>
    <brk id="271" max="6" man="1"/>
    <brk id="294" max="6" man="1"/>
    <brk id="302" max="6" man="1"/>
    <brk id="306" max="6" man="1"/>
  </rowBreaks>
</worksheet>
</file>

<file path=xl/worksheets/sheet2.xml><?xml version="1.0" encoding="utf-8"?>
<worksheet xmlns="http://schemas.openxmlformats.org/spreadsheetml/2006/main" xmlns:r="http://schemas.openxmlformats.org/officeDocument/2006/relationships">
  <dimension ref="A1:I44"/>
  <sheetViews>
    <sheetView view="pageBreakPreview" zoomScaleNormal="100" zoomScaleSheetLayoutView="100" workbookViewId="0">
      <selection activeCell="F11" sqref="F11"/>
    </sheetView>
  </sheetViews>
  <sheetFormatPr defaultRowHeight="12.75"/>
  <cols>
    <col min="1" max="1" width="4.5703125" style="2" bestFit="1" customWidth="1"/>
    <col min="2" max="2" width="35.7109375" style="1" customWidth="1"/>
    <col min="3" max="3" width="8.140625" style="16" bestFit="1" customWidth="1"/>
    <col min="4" max="4" width="6.140625" style="13" bestFit="1" customWidth="1"/>
    <col min="5" max="5" width="13.7109375" style="16" customWidth="1"/>
    <col min="6" max="6" width="2.7109375" style="16" customWidth="1"/>
    <col min="7" max="7" width="13.7109375" style="16" customWidth="1"/>
    <col min="8" max="9" width="10.140625" bestFit="1" customWidth="1"/>
    <col min="13" max="13" width="19.7109375" bestFit="1" customWidth="1"/>
    <col min="14" max="14" width="18.7109375" bestFit="1" customWidth="1"/>
    <col min="15" max="15" width="19.28515625" bestFit="1" customWidth="1"/>
  </cols>
  <sheetData>
    <row r="1" spans="1:9">
      <c r="A1" s="6" t="s">
        <v>22</v>
      </c>
      <c r="B1" s="213" t="s">
        <v>40</v>
      </c>
      <c r="C1" s="214"/>
      <c r="D1" s="214"/>
      <c r="E1" s="214"/>
      <c r="F1" s="214"/>
      <c r="G1" s="214"/>
    </row>
    <row r="3" spans="1:9">
      <c r="A3" s="9" t="s">
        <v>23</v>
      </c>
      <c r="B3" s="8" t="s">
        <v>0</v>
      </c>
      <c r="C3" s="11" t="s">
        <v>1</v>
      </c>
      <c r="D3" s="12" t="s">
        <v>2</v>
      </c>
      <c r="E3" s="11" t="s">
        <v>6</v>
      </c>
      <c r="F3" s="11"/>
      <c r="G3" s="11" t="s">
        <v>3</v>
      </c>
    </row>
    <row r="4" spans="1:9">
      <c r="A4" s="9"/>
      <c r="B4" s="8"/>
      <c r="C4" s="11"/>
      <c r="D4" s="12"/>
      <c r="E4" s="11"/>
      <c r="F4" s="11"/>
      <c r="G4" s="11"/>
    </row>
    <row r="5" spans="1:9" ht="51">
      <c r="A5" s="2" t="s">
        <v>7</v>
      </c>
      <c r="B5" s="8" t="s">
        <v>26</v>
      </c>
      <c r="D5" s="13" t="s">
        <v>4</v>
      </c>
      <c r="E5" s="19"/>
      <c r="G5" s="19"/>
    </row>
    <row r="6" spans="1:9">
      <c r="G6" s="16" t="str">
        <f>IF(ISNUMBER(C6)=TRUE,E6*C6,"")</f>
        <v/>
      </c>
    </row>
    <row r="7" spans="1:9" ht="51">
      <c r="A7" s="3" t="s">
        <v>8</v>
      </c>
      <c r="B7" s="8" t="s">
        <v>27</v>
      </c>
      <c r="D7" s="13" t="s">
        <v>4</v>
      </c>
      <c r="E7" s="19"/>
      <c r="G7" s="19"/>
    </row>
    <row r="8" spans="1:9">
      <c r="G8" s="16" t="str">
        <f>IF(ISNUMBER(C8)=TRUE,E8*C8,"")</f>
        <v/>
      </c>
    </row>
    <row r="9" spans="1:9" ht="51">
      <c r="A9" s="2" t="s">
        <v>9</v>
      </c>
      <c r="B9" s="8" t="s">
        <v>28</v>
      </c>
      <c r="D9" s="13" t="s">
        <v>4</v>
      </c>
      <c r="E9" s="19"/>
      <c r="G9" s="19"/>
      <c r="I9" s="4"/>
    </row>
    <row r="10" spans="1:9">
      <c r="B10" s="8"/>
      <c r="I10" s="4"/>
    </row>
    <row r="11" spans="1:9" ht="51">
      <c r="A11" s="9" t="s">
        <v>10</v>
      </c>
      <c r="B11" s="8" t="s">
        <v>29</v>
      </c>
      <c r="D11" s="13" t="s">
        <v>4</v>
      </c>
      <c r="E11" s="19"/>
      <c r="G11" s="19"/>
      <c r="I11" s="4"/>
    </row>
    <row r="12" spans="1:9">
      <c r="B12" s="8"/>
      <c r="I12" s="4"/>
    </row>
    <row r="13" spans="1:9" ht="51">
      <c r="A13" s="9" t="s">
        <v>11</v>
      </c>
      <c r="B13" s="8" t="s">
        <v>30</v>
      </c>
      <c r="D13" s="13" t="s">
        <v>4</v>
      </c>
      <c r="E13" s="19"/>
      <c r="G13" s="19"/>
      <c r="I13" s="4"/>
    </row>
    <row r="14" spans="1:9">
      <c r="B14" s="8"/>
      <c r="I14" s="4"/>
    </row>
    <row r="15" spans="1:9" ht="51">
      <c r="A15" s="9" t="s">
        <v>12</v>
      </c>
      <c r="B15" s="8" t="s">
        <v>31</v>
      </c>
      <c r="D15" s="13" t="s">
        <v>4</v>
      </c>
      <c r="E15" s="19"/>
      <c r="G15" s="19"/>
      <c r="I15" s="4"/>
    </row>
    <row r="16" spans="1:9">
      <c r="B16" s="8"/>
      <c r="I16" s="4"/>
    </row>
    <row r="17" spans="1:9" ht="76.5">
      <c r="A17" s="9" t="s">
        <v>13</v>
      </c>
      <c r="B17" s="8" t="s">
        <v>32</v>
      </c>
      <c r="D17" s="13" t="s">
        <v>4</v>
      </c>
      <c r="E17" s="19"/>
      <c r="G17" s="19"/>
      <c r="I17" s="4"/>
    </row>
    <row r="18" spans="1:9">
      <c r="A18" s="9"/>
      <c r="B18" s="8"/>
      <c r="I18" s="4"/>
    </row>
    <row r="19" spans="1:9" ht="52.5">
      <c r="A19" s="9" t="s">
        <v>14</v>
      </c>
      <c r="B19" s="8" t="s">
        <v>41</v>
      </c>
      <c r="D19" s="12" t="s">
        <v>5</v>
      </c>
      <c r="E19" s="19"/>
      <c r="G19" s="19"/>
      <c r="I19" s="4"/>
    </row>
    <row r="20" spans="1:9">
      <c r="G20" s="16" t="str">
        <f>IF(ISNUMBER(C20)=TRUE,E20*C20,"")</f>
        <v/>
      </c>
    </row>
    <row r="21" spans="1:9" ht="52.5">
      <c r="A21" s="9" t="s">
        <v>15</v>
      </c>
      <c r="B21" s="8" t="s">
        <v>42</v>
      </c>
      <c r="D21" s="12" t="s">
        <v>5</v>
      </c>
      <c r="E21" s="19"/>
      <c r="G21" s="19"/>
      <c r="I21" s="4"/>
    </row>
    <row r="22" spans="1:9">
      <c r="A22" s="9"/>
      <c r="B22" s="8"/>
      <c r="D22" s="12"/>
      <c r="I22" s="4"/>
    </row>
    <row r="23" spans="1:9" ht="52.5">
      <c r="A23" s="9" t="s">
        <v>16</v>
      </c>
      <c r="B23" s="8" t="s">
        <v>43</v>
      </c>
      <c r="D23" s="12" t="s">
        <v>5</v>
      </c>
      <c r="E23" s="19"/>
      <c r="G23" s="19"/>
      <c r="I23" s="4"/>
    </row>
    <row r="24" spans="1:9">
      <c r="A24" s="9"/>
      <c r="B24" s="8"/>
      <c r="D24" s="12"/>
      <c r="I24" s="4"/>
    </row>
    <row r="25" spans="1:9" ht="52.5">
      <c r="A25" s="9" t="s">
        <v>17</v>
      </c>
      <c r="B25" s="8" t="s">
        <v>44</v>
      </c>
      <c r="D25" s="12" t="s">
        <v>5</v>
      </c>
      <c r="E25" s="19"/>
      <c r="G25" s="19"/>
      <c r="I25" s="4"/>
    </row>
    <row r="26" spans="1:9">
      <c r="A26" s="9"/>
      <c r="B26" s="8"/>
      <c r="D26" s="12"/>
      <c r="I26" s="4"/>
    </row>
    <row r="27" spans="1:9" ht="52.5">
      <c r="A27" s="9" t="s">
        <v>25</v>
      </c>
      <c r="B27" s="8" t="s">
        <v>45</v>
      </c>
      <c r="D27" s="12" t="s">
        <v>5</v>
      </c>
      <c r="E27" s="19"/>
      <c r="G27" s="19"/>
      <c r="I27" s="4"/>
    </row>
    <row r="28" spans="1:9">
      <c r="A28" s="9"/>
      <c r="B28" s="8"/>
      <c r="D28" s="12"/>
      <c r="I28" s="4"/>
    </row>
    <row r="29" spans="1:9" ht="65.25">
      <c r="A29" s="9" t="s">
        <v>33</v>
      </c>
      <c r="B29" s="8" t="s">
        <v>46</v>
      </c>
      <c r="D29" s="12" t="s">
        <v>5</v>
      </c>
      <c r="E29" s="19"/>
      <c r="G29" s="19"/>
      <c r="I29" s="4"/>
    </row>
    <row r="30" spans="1:9">
      <c r="A30" s="9"/>
      <c r="B30" s="8"/>
      <c r="D30" s="12"/>
      <c r="I30" s="4"/>
    </row>
    <row r="31" spans="1:9" ht="51">
      <c r="A31" s="9" t="s">
        <v>34</v>
      </c>
      <c r="B31" s="8" t="s">
        <v>47</v>
      </c>
      <c r="D31" s="12" t="s">
        <v>5</v>
      </c>
      <c r="E31" s="19"/>
      <c r="G31" s="19"/>
      <c r="I31" s="4"/>
    </row>
    <row r="32" spans="1:9">
      <c r="A32" s="9"/>
      <c r="B32" s="8"/>
      <c r="D32" s="12"/>
      <c r="I32" s="4"/>
    </row>
    <row r="33" spans="1:9" ht="51">
      <c r="A33" s="9" t="s">
        <v>35</v>
      </c>
      <c r="B33" s="8" t="s">
        <v>48</v>
      </c>
      <c r="D33" s="12" t="s">
        <v>5</v>
      </c>
      <c r="E33" s="19"/>
      <c r="G33" s="19"/>
      <c r="I33" s="4"/>
    </row>
    <row r="34" spans="1:9">
      <c r="A34" s="9"/>
      <c r="B34" s="8"/>
      <c r="D34" s="12"/>
      <c r="I34" s="4"/>
    </row>
    <row r="35" spans="1:9" ht="25.5">
      <c r="A35" s="9" t="s">
        <v>36</v>
      </c>
      <c r="B35" s="8" t="s">
        <v>19</v>
      </c>
      <c r="C35" s="11"/>
      <c r="D35" s="12" t="s">
        <v>4</v>
      </c>
      <c r="E35" s="19"/>
      <c r="G35" s="19"/>
    </row>
    <row r="36" spans="1:9">
      <c r="A36" s="9"/>
      <c r="B36" s="8"/>
      <c r="G36" s="16" t="str">
        <f>IF(ISNUMBER(C36)=TRUE,E36*C36,"")</f>
        <v/>
      </c>
    </row>
    <row r="37" spans="1:9" ht="38.25">
      <c r="A37" s="9" t="s">
        <v>37</v>
      </c>
      <c r="B37" s="8" t="s">
        <v>20</v>
      </c>
      <c r="D37" s="12" t="s">
        <v>4</v>
      </c>
      <c r="E37" s="19"/>
      <c r="G37" s="19"/>
    </row>
    <row r="38" spans="1:9">
      <c r="A38" s="9"/>
      <c r="B38" s="8"/>
      <c r="G38" s="16" t="str">
        <f>IF(ISNUMBER(C38)=TRUE,E38*C38,"")</f>
        <v/>
      </c>
    </row>
    <row r="39" spans="1:9">
      <c r="A39" s="9" t="s">
        <v>38</v>
      </c>
      <c r="B39" s="8" t="s">
        <v>21</v>
      </c>
      <c r="D39" s="12" t="s">
        <v>4</v>
      </c>
      <c r="E39" s="19"/>
      <c r="G39" s="19"/>
    </row>
    <row r="40" spans="1:9">
      <c r="G40" s="16" t="str">
        <f>IF(ISNUMBER(C40)=TRUE,E40*C40,"")</f>
        <v/>
      </c>
    </row>
    <row r="41" spans="1:9" ht="63.75">
      <c r="A41" s="10" t="s">
        <v>39</v>
      </c>
      <c r="B41" s="8" t="s">
        <v>24</v>
      </c>
      <c r="C41" s="17"/>
      <c r="D41" s="14" t="s">
        <v>18</v>
      </c>
      <c r="E41" s="19"/>
      <c r="G41" s="19"/>
      <c r="I41" s="4"/>
    </row>
    <row r="42" spans="1:9" ht="13.5" thickBot="1">
      <c r="A42" s="5"/>
      <c r="B42" s="7"/>
      <c r="C42" s="18"/>
      <c r="D42" s="15"/>
      <c r="E42" s="18"/>
      <c r="F42" s="18"/>
      <c r="G42" s="18"/>
      <c r="I42" s="4"/>
    </row>
    <row r="43" spans="1:9" ht="13.5" thickTop="1"/>
    <row r="44" spans="1:9">
      <c r="B44" s="213" t="str">
        <f>CONCATENATE("SKUPAJ ",B1)</f>
        <v>SKUPAJ MONTERSKA DELA - Meteorna kanalizacija</v>
      </c>
      <c r="C44" s="214"/>
      <c r="D44" s="214"/>
      <c r="E44" s="214"/>
      <c r="F44" s="19"/>
      <c r="G44" s="19"/>
    </row>
  </sheetData>
  <mergeCells count="2">
    <mergeCell ref="B44:E44"/>
    <mergeCell ref="B1:G1"/>
  </mergeCells>
  <phoneticPr fontId="10" type="noConversion"/>
  <printOptions horizontalCentered="1"/>
  <pageMargins left="0.98425196850393704" right="0.39370078740157483" top="0.98425196850393704" bottom="0.59055118110236227" header="0.39370078740157483" footer="0.39370078740157483"/>
  <pageSetup paperSize="9" orientation="portrait" verticalDpi="1200" r:id="rId1"/>
  <headerFooter>
    <oddHeader xml:space="preserve">&amp;LKlima 2000 d.o.o.&amp;RFEKALNA KANALIZACIJA NA OBMOČJU KROŽNE CESTE V VRTOJBI 2817K-G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Filtracija Avče</vt:lpstr>
      <vt:lpstr>Monterska - Meteorna</vt:lpstr>
      <vt:lpstr>'Filtracija Avče'!Področje_tiskanja</vt:lpstr>
    </vt:vector>
  </TitlesOfParts>
  <Company>FGG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 Uršič</dc:creator>
  <cp:lastModifiedBy>Kristina</cp:lastModifiedBy>
  <cp:lastPrinted>2016-09-20T10:12:05Z</cp:lastPrinted>
  <dcterms:created xsi:type="dcterms:W3CDTF">2008-01-21T07:46:20Z</dcterms:created>
  <dcterms:modified xsi:type="dcterms:W3CDTF">2016-09-21T13:47:52Z</dcterms:modified>
</cp:coreProperties>
</file>